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SB-Backup-6Feb2021\RSE\Spreadsheets\"/>
    </mc:Choice>
  </mc:AlternateContent>
  <xr:revisionPtr revIDLastSave="0" documentId="13_ncr:1_{3ED86D14-97DE-4E40-B18C-22C971F1B4EE}" xr6:coauthVersionLast="47" xr6:coauthVersionMax="47" xr10:uidLastSave="{00000000-0000-0000-0000-000000000000}"/>
  <bookViews>
    <workbookView xWindow="5070" yWindow="225" windowWidth="21600" windowHeight="15240" activeTab="4" xr2:uid="{4A0F0DAD-6498-4B0B-8D94-4A98AA32E506}"/>
  </bookViews>
  <sheets>
    <sheet name="LicenseeInfo" sheetId="1" r:id="rId1"/>
    <sheet name="Schedule" sheetId="5" r:id="rId2"/>
    <sheet name="Inventory" sheetId="3" r:id="rId3"/>
    <sheet name="AreaSurvey" sheetId="4" r:id="rId4"/>
    <sheet name="ALARAreport" sheetId="7" r:id="rId5"/>
    <sheet name="PregnantWorker" sheetId="6" r:id="rId6"/>
    <sheet name="RadionuclideData" sheetId="2" r:id="rId7"/>
  </sheets>
  <definedNames>
    <definedName name="_xlnm.Print_Titles" localSheetId="3">AreaSurvey!$11:$11</definedName>
    <definedName name="_xlnm.Print_Titles" localSheetId="2">Inventory!$6:$6</definedName>
    <definedName name="_xlnm.Print_Titles" localSheetId="6">RadionuclideData!$3:$4</definedName>
    <definedName name="_xlnm.Print_Titles" localSheetId="1">Schedule!$6:$6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5" i="7"/>
  <c r="D1" i="7"/>
  <c r="D1" i="6"/>
  <c r="C4" i="7"/>
  <c r="A4" i="7"/>
  <c r="A3" i="7"/>
  <c r="D14" i="6"/>
  <c r="D15" i="6"/>
  <c r="D16" i="6"/>
  <c r="D17" i="6"/>
  <c r="D18" i="6"/>
  <c r="D19" i="6"/>
  <c r="D20" i="6"/>
  <c r="D21" i="6"/>
  <c r="D22" i="6"/>
  <c r="D23" i="6"/>
  <c r="D24" i="6"/>
  <c r="D13" i="6"/>
  <c r="C25" i="6"/>
  <c r="C26" i="6" s="1"/>
  <c r="C4" i="6"/>
  <c r="A4" i="6"/>
  <c r="A3" i="6"/>
  <c r="C4" i="5"/>
  <c r="A4" i="5"/>
  <c r="A3" i="5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13" i="4"/>
  <c r="C4" i="4"/>
  <c r="A4" i="4"/>
  <c r="A3" i="4"/>
  <c r="E43" i="2"/>
  <c r="E33" i="2"/>
  <c r="E29" i="2"/>
  <c r="E28" i="2"/>
  <c r="E18" i="2"/>
  <c r="E17" i="2"/>
  <c r="E10" i="2"/>
  <c r="B2" i="3"/>
  <c r="C4" i="3"/>
  <c r="A4" i="3"/>
  <c r="A3" i="3"/>
  <c r="E6" i="2"/>
  <c r="E7" i="2"/>
  <c r="E8" i="2"/>
  <c r="E9" i="2"/>
  <c r="E11" i="2"/>
  <c r="E12" i="2"/>
  <c r="E13" i="2"/>
  <c r="E14" i="2"/>
  <c r="E15" i="2"/>
  <c r="E16" i="2"/>
  <c r="E19" i="2"/>
  <c r="E20" i="2"/>
  <c r="E21" i="2"/>
  <c r="E22" i="2"/>
  <c r="E23" i="2"/>
  <c r="E24" i="2"/>
  <c r="E25" i="2"/>
  <c r="E26" i="2"/>
  <c r="E27" i="2"/>
  <c r="E30" i="2"/>
  <c r="E31" i="2"/>
  <c r="E32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" i="2"/>
</calcChain>
</file>

<file path=xl/sharedStrings.xml><?xml version="1.0" encoding="utf-8"?>
<sst xmlns="http://schemas.openxmlformats.org/spreadsheetml/2006/main" count="537" uniqueCount="332">
  <si>
    <t>License number (or identification):</t>
  </si>
  <si>
    <t>Arizona</t>
  </si>
  <si>
    <t>Date of intial licensure</t>
  </si>
  <si>
    <t>Date of most recent license</t>
  </si>
  <si>
    <t>Basic Information on the Radioactive Materials (RAM) Licensee</t>
  </si>
  <si>
    <t>Entity (e.g., company) name:</t>
  </si>
  <si>
    <t>State in which Entity is licensed:</t>
  </si>
  <si>
    <t>Radiation Safety Engineering, Inc.</t>
  </si>
  <si>
    <t>Fundamental Data on Common Radionuclides</t>
  </si>
  <si>
    <t>Radionuclide</t>
  </si>
  <si>
    <t>Long Name</t>
  </si>
  <si>
    <t>Abbreviation</t>
  </si>
  <si>
    <t>Half-Life</t>
  </si>
  <si>
    <t>Unit</t>
  </si>
  <si>
    <r>
      <t xml:space="preserve">NuDat 3.0 </t>
    </r>
    <r>
      <rPr>
        <b/>
        <vertAlign val="superscript"/>
        <sz val="11"/>
        <color theme="1"/>
        <rFont val="Aptos Narrow"/>
        <family val="2"/>
      </rPr>
      <t>a</t>
    </r>
  </si>
  <si>
    <t>Carbon-14</t>
  </si>
  <si>
    <t>Nitrogen-13</t>
  </si>
  <si>
    <t>Nitrogen-16</t>
  </si>
  <si>
    <t>Flourine-18</t>
  </si>
  <si>
    <t>Sodium-24</t>
  </si>
  <si>
    <t>Phosphorus-32</t>
  </si>
  <si>
    <t>Sulfur-35</t>
  </si>
  <si>
    <t>Chlorine-36</t>
  </si>
  <si>
    <t>Argon-41</t>
  </si>
  <si>
    <t>Potassium-40</t>
  </si>
  <si>
    <t>Cobalt-60</t>
  </si>
  <si>
    <t>Copper-64</t>
  </si>
  <si>
    <t>Zinc-65</t>
  </si>
  <si>
    <t>Krypton-85</t>
  </si>
  <si>
    <t>Rubidium-87</t>
  </si>
  <si>
    <t>Strontium-90</t>
  </si>
  <si>
    <t>Yttrium-90</t>
  </si>
  <si>
    <t>Molybdenum-99</t>
  </si>
  <si>
    <t>Technetium-99m</t>
  </si>
  <si>
    <t>Antimony-124</t>
  </si>
  <si>
    <t>Iodine-129</t>
  </si>
  <si>
    <t>Iodine-131</t>
  </si>
  <si>
    <t>Xenon-135</t>
  </si>
  <si>
    <t>Cesium-137</t>
  </si>
  <si>
    <t>Iridium-192</t>
  </si>
  <si>
    <t>Gold-198</t>
  </si>
  <si>
    <t>Polonium-210</t>
  </si>
  <si>
    <t>Polonium-214</t>
  </si>
  <si>
    <t>Polonium-218</t>
  </si>
  <si>
    <t>Radon-222</t>
  </si>
  <si>
    <t>Radium-226</t>
  </si>
  <si>
    <t>Thorium-232</t>
  </si>
  <si>
    <t>Uranium-234</t>
  </si>
  <si>
    <t>Uranium-235</t>
  </si>
  <si>
    <t>Uranium-238</t>
  </si>
  <si>
    <t>Plutonium-238</t>
  </si>
  <si>
    <t>Plutonium-239</t>
  </si>
  <si>
    <t>Plutonium-240</t>
  </si>
  <si>
    <t>Plutonium-241</t>
  </si>
  <si>
    <t>Americium-241</t>
  </si>
  <si>
    <t>Californium-252</t>
  </si>
  <si>
    <t>H-3</t>
  </si>
  <si>
    <t>m</t>
  </si>
  <si>
    <t>C-14</t>
  </si>
  <si>
    <t>N-13</t>
  </si>
  <si>
    <t>N-16</t>
  </si>
  <si>
    <t>F-18</t>
  </si>
  <si>
    <t>P-32</t>
  </si>
  <si>
    <t>S-35</t>
  </si>
  <si>
    <t>Y-90</t>
  </si>
  <si>
    <t>I-129</t>
  </si>
  <si>
    <t>I-131</t>
  </si>
  <si>
    <t>Na-24</t>
  </si>
  <si>
    <t>Cl-36</t>
  </si>
  <si>
    <t>Ar-41</t>
  </si>
  <si>
    <t>K-40</t>
  </si>
  <si>
    <t>Co-60</t>
  </si>
  <si>
    <t>Cu-64</t>
  </si>
  <si>
    <t>Zn-65</t>
  </si>
  <si>
    <t>Kr-85</t>
  </si>
  <si>
    <t>Sr-90</t>
  </si>
  <si>
    <t>Mo-99</t>
  </si>
  <si>
    <t>Tc-99m</t>
  </si>
  <si>
    <t>Xe-135</t>
  </si>
  <si>
    <t>Cs-137</t>
  </si>
  <si>
    <t>Au-198</t>
  </si>
  <si>
    <t>Po-210</t>
  </si>
  <si>
    <t>Po-214</t>
  </si>
  <si>
    <t>Po-218</t>
  </si>
  <si>
    <t>Rn-222</t>
  </si>
  <si>
    <t>Ra-226</t>
  </si>
  <si>
    <t>Th-232</t>
  </si>
  <si>
    <t>U-234</t>
  </si>
  <si>
    <t>U-235</t>
  </si>
  <si>
    <t>U-238</t>
  </si>
  <si>
    <t>Pu-238</t>
  </si>
  <si>
    <t>Pu-239</t>
  </si>
  <si>
    <t>Pu-240</t>
  </si>
  <si>
    <t>Pu-241</t>
  </si>
  <si>
    <t>Am-241</t>
  </si>
  <si>
    <t>Cf-252</t>
  </si>
  <si>
    <t>y</t>
  </si>
  <si>
    <t>s</t>
  </si>
  <si>
    <t>h</t>
  </si>
  <si>
    <t>d</t>
  </si>
  <si>
    <t>µs</t>
  </si>
  <si>
    <t>(days)</t>
  </si>
  <si>
    <t>Rb-87</t>
  </si>
  <si>
    <t>Sb-124</t>
  </si>
  <si>
    <t>Ir-192</t>
  </si>
  <si>
    <t>Radioactive Materials (RAM) Inventory</t>
  </si>
  <si>
    <t>License number</t>
  </si>
  <si>
    <t>Date:</t>
  </si>
  <si>
    <t>Source Type</t>
  </si>
  <si>
    <t>Manufacturer</t>
  </si>
  <si>
    <t>Serial Number</t>
  </si>
  <si>
    <t>Activity (at Acquisition)</t>
  </si>
  <si>
    <t>Source Location</t>
  </si>
  <si>
    <r>
      <rPr>
        <vertAlign val="superscript"/>
        <sz val="11"/>
        <color theme="1"/>
        <rFont val="Aptos Narrow"/>
        <family val="2"/>
        <scheme val="minor"/>
      </rPr>
      <t>a</t>
    </r>
    <r>
      <rPr>
        <sz val="11"/>
        <color theme="1"/>
        <rFont val="Aptos Narrow"/>
        <family val="2"/>
        <scheme val="minor"/>
      </rPr>
      <t xml:space="preserve"> Half-life data are from NuDat 3.0, National Nuclear Data Center (NNDC), 2017.</t>
    </r>
  </si>
  <si>
    <t xml:space="preserve">  https://www.nndc.bnl.gov/nudat3/.</t>
  </si>
  <si>
    <t xml:space="preserve">  NuDat: Nuclear Structure and Decay Data. Brookhaven National Laboratory.</t>
  </si>
  <si>
    <t xml:space="preserve">Th-230     </t>
  </si>
  <si>
    <t xml:space="preserve">EPLT     </t>
  </si>
  <si>
    <t xml:space="preserve">7.48 nCi   </t>
  </si>
  <si>
    <t>Eberline</t>
  </si>
  <si>
    <t>Lab</t>
  </si>
  <si>
    <t xml:space="preserve">Am-241     </t>
  </si>
  <si>
    <t xml:space="preserve">3.23 nCi   </t>
  </si>
  <si>
    <t>S2549</t>
  </si>
  <si>
    <t xml:space="preserve">1.68 nCi   </t>
  </si>
  <si>
    <t>S2550</t>
  </si>
  <si>
    <t xml:space="preserve">Pu-239     </t>
  </si>
  <si>
    <t xml:space="preserve">2.26 nCi   </t>
  </si>
  <si>
    <t>S2551</t>
  </si>
  <si>
    <t>Ba-133</t>
  </si>
  <si>
    <t xml:space="preserve">Disc     </t>
  </si>
  <si>
    <t xml:space="preserve">1.25 μCi  </t>
  </si>
  <si>
    <t>Isotope Products</t>
  </si>
  <si>
    <t>8186-1</t>
  </si>
  <si>
    <t xml:space="preserve">1.23 μCi   </t>
  </si>
  <si>
    <t>8186-8</t>
  </si>
  <si>
    <t xml:space="preserve">Ra-226     </t>
  </si>
  <si>
    <t xml:space="preserve">1.65 μCi   </t>
  </si>
  <si>
    <t>8317-1</t>
  </si>
  <si>
    <t xml:space="preserve">Cl-36      </t>
  </si>
  <si>
    <t xml:space="preserve">14.6 nCi   </t>
  </si>
  <si>
    <t>8317-3</t>
  </si>
  <si>
    <t xml:space="preserve">Sr-90      </t>
  </si>
  <si>
    <t xml:space="preserve">14.3 nCi   </t>
  </si>
  <si>
    <t>8317-4</t>
  </si>
  <si>
    <t xml:space="preserve">C-14       </t>
  </si>
  <si>
    <t xml:space="preserve">0.106 μCi </t>
  </si>
  <si>
    <t>8317-5</t>
  </si>
  <si>
    <t xml:space="preserve">Tc-99      </t>
  </si>
  <si>
    <t xml:space="preserve">15.3 nCi   </t>
  </si>
  <si>
    <t>8317-6</t>
  </si>
  <si>
    <t xml:space="preserve">Rod      </t>
  </si>
  <si>
    <t xml:space="preserve">0.096 μCi  </t>
  </si>
  <si>
    <t>8317-10</t>
  </si>
  <si>
    <t xml:space="preserve">0.189 μCi  </t>
  </si>
  <si>
    <t>8317-13</t>
  </si>
  <si>
    <t>Sealed Flask</t>
  </si>
  <si>
    <t xml:space="preserve">0.002 μCi </t>
  </si>
  <si>
    <t>Pylon Electronics</t>
  </si>
  <si>
    <t xml:space="preserve">Rn Gen </t>
  </si>
  <si>
    <t xml:space="preserve">35 μCi   </t>
  </si>
  <si>
    <t xml:space="preserve">Pylon Electronics </t>
  </si>
  <si>
    <t xml:space="preserve">A-203 </t>
  </si>
  <si>
    <t>Storage</t>
  </si>
  <si>
    <t xml:space="preserve">A-226 </t>
  </si>
  <si>
    <t>A-232</t>
  </si>
  <si>
    <t xml:space="preserve">Sealed      </t>
  </si>
  <si>
    <t xml:space="preserve">10 μCi   </t>
  </si>
  <si>
    <t>Packard LS Counter</t>
  </si>
  <si>
    <t>5070175B</t>
  </si>
  <si>
    <t>Sealed</t>
  </si>
  <si>
    <t>18.8 μCi</t>
  </si>
  <si>
    <t>Perkin Elmer NEW 10/1/13</t>
  </si>
  <si>
    <t>BAK 170</t>
  </si>
  <si>
    <t xml:space="preserve"> Instrument inCounting Room</t>
  </si>
  <si>
    <t>Perkin Elmer 2910 TR</t>
  </si>
  <si>
    <t>H690</t>
  </si>
  <si>
    <t>Disc</t>
  </si>
  <si>
    <t>1 μCi</t>
  </si>
  <si>
    <t>The Source</t>
  </si>
  <si>
    <t xml:space="preserve"> Ludlum Meter SN 12652</t>
  </si>
  <si>
    <t>Cd-109</t>
  </si>
  <si>
    <t>Canberra</t>
  </si>
  <si>
    <t>145E15-6</t>
  </si>
  <si>
    <t>Co-57</t>
  </si>
  <si>
    <t>149E17-3</t>
  </si>
  <si>
    <t>Sn-113</t>
  </si>
  <si>
    <t>149E18-1</t>
  </si>
  <si>
    <t>141E11-3</t>
  </si>
  <si>
    <t>Mn-54</t>
  </si>
  <si>
    <t>149E16-1</t>
  </si>
  <si>
    <t>149E19-1</t>
  </si>
  <si>
    <t>1.1892 μCi</t>
  </si>
  <si>
    <t>E-10-1</t>
  </si>
  <si>
    <t>0.9521 μCi</t>
  </si>
  <si>
    <t>E-10-2</t>
  </si>
  <si>
    <t>1.1725 μCi</t>
  </si>
  <si>
    <t>E-10-3</t>
  </si>
  <si>
    <t>0.9741 μCi</t>
  </si>
  <si>
    <t>E-10-4</t>
  </si>
  <si>
    <t>1.1334 μCi</t>
  </si>
  <si>
    <t>E-10-5</t>
  </si>
  <si>
    <t>1.0533 μCi</t>
  </si>
  <si>
    <t>E-10-6</t>
  </si>
  <si>
    <t>Na-22</t>
  </si>
  <si>
    <t>1.1850 μCi</t>
  </si>
  <si>
    <t>E-10-7</t>
  </si>
  <si>
    <t>0.9235 μCi</t>
  </si>
  <si>
    <t>E-10-8</t>
  </si>
  <si>
    <t>Vial</t>
  </si>
  <si>
    <t>209 μCi</t>
  </si>
  <si>
    <t>RadQual</t>
  </si>
  <si>
    <t>BM06137E12243103</t>
  </si>
  <si>
    <t>293 μCi</t>
  </si>
  <si>
    <t>BM06133E12153114</t>
  </si>
  <si>
    <t>5,780 μCi</t>
  </si>
  <si>
    <t>BM06057E12219134</t>
  </si>
  <si>
    <t>DG20</t>
  </si>
  <si>
    <t>Various multi-line unsealed sources used for gamma spectroscopy present but are exempt.</t>
  </si>
  <si>
    <t>Th-230</t>
  </si>
  <si>
    <t>Tritium (Hydrogen-3)</t>
  </si>
  <si>
    <t>Barium-133</t>
  </si>
  <si>
    <t>Thorium-230</t>
  </si>
  <si>
    <t>Cadmium-109</t>
  </si>
  <si>
    <t>Tin-113</t>
  </si>
  <si>
    <t>Manganese-54</t>
  </si>
  <si>
    <t>Cobalt-57</t>
  </si>
  <si>
    <t>Sodium-22</t>
  </si>
  <si>
    <t>Surveys of Ionizing Radiation in Various Areas</t>
  </si>
  <si>
    <t>Survey Instrument Information:</t>
  </si>
  <si>
    <t>Serial number:</t>
  </si>
  <si>
    <t>Manufacturer:</t>
  </si>
  <si>
    <t>Model number:</t>
  </si>
  <si>
    <t>Date</t>
  </si>
  <si>
    <t>Background Reading (mR/hr)</t>
  </si>
  <si>
    <t>Check Source Reading (mR/hr)</t>
  </si>
  <si>
    <t>Area #1 (mR/hr)</t>
  </si>
  <si>
    <t>Area #2 (mR/hr)</t>
  </si>
  <si>
    <t>Area #3 (mR/hr)</t>
  </si>
  <si>
    <t>Area #4 (mR/hr)</t>
  </si>
  <si>
    <t>Area #5 (mR/hr)</t>
  </si>
  <si>
    <t>Initials</t>
  </si>
  <si>
    <t>Restricted &gt; 2.0 mR/hr</t>
  </si>
  <si>
    <t>Unrestricted &lt; 0.2 mR/hr</t>
  </si>
  <si>
    <t>Schedule for Various RSO Administrative Tasks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</si>
  <si>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</si>
  <si>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</si>
  <si>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</si>
  <si>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</si>
  <si>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</si>
  <si>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</si>
  <si>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</si>
  <si>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</si>
  <si>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</si>
  <si>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</si>
  <si>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</si>
  <si>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Frequency</t>
  </si>
  <si>
    <t>Task</t>
  </si>
  <si>
    <t>Specific Item</t>
  </si>
  <si>
    <t>Semi-Annual</t>
  </si>
  <si>
    <t>X</t>
  </si>
  <si>
    <t>Radiation Safety Committee</t>
  </si>
  <si>
    <t>Sealed Sources</t>
  </si>
  <si>
    <t>Inventory</t>
  </si>
  <si>
    <t>Leak Test</t>
  </si>
  <si>
    <t>Quarterly</t>
  </si>
  <si>
    <t>SEP</t>
  </si>
  <si>
    <t>Training</t>
  </si>
  <si>
    <t>New User</t>
  </si>
  <si>
    <t>As Needed</t>
  </si>
  <si>
    <t>X-Ray Machines</t>
  </si>
  <si>
    <t>Surveys</t>
  </si>
  <si>
    <t>Annual</t>
  </si>
  <si>
    <t>Radiation Safety Procedures</t>
  </si>
  <si>
    <t>Periodic Review</t>
  </si>
  <si>
    <t>Instrumentation Calibration</t>
  </si>
  <si>
    <t>Survey Meters</t>
  </si>
  <si>
    <t>Smear Counter</t>
  </si>
  <si>
    <t>Staff</t>
  </si>
  <si>
    <t>Pregnant Worker Report</t>
  </si>
  <si>
    <t>Estimated Conception Date (Optional)</t>
  </si>
  <si>
    <t>Pregnant Worker Declaration Date</t>
  </si>
  <si>
    <t>Employee Name (Last, First MI)</t>
  </si>
  <si>
    <t>Doe, Jane A.</t>
  </si>
  <si>
    <t>Employee ID Number</t>
  </si>
  <si>
    <t>January</t>
  </si>
  <si>
    <t>Feburary</t>
  </si>
  <si>
    <t>Year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</si>
  <si>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</si>
  <si>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</si>
  <si>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</si>
  <si>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</si>
  <si>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</si>
  <si>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</si>
  <si>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</si>
  <si>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</si>
  <si>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</si>
  <si>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</si>
  <si>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Dose During Gestation Period</t>
  </si>
  <si>
    <t>Month</t>
  </si>
  <si>
    <t>Dose (mrem)</t>
  </si>
  <si>
    <t>Did Monthly Exposure Exceed 50 mrem?</t>
  </si>
  <si>
    <t>Did 9-month dose exceed 500 mrem?</t>
  </si>
  <si>
    <t>(a) The licensee shall ensure that the dose equivalent to the embryo/fetus during the entire pregnancy, due to the occupational exposure of a declared pregnant woman, does not exceed 0.5 rem (5 mSv). (For recordkeeping requirements, see § 20.2106.)</t>
  </si>
  <si>
    <t>(b) The licensee shall make efforts to avoid substantial variation above a uniform monthly exposure rate to a declared pregnant woman so as to satisfy the limit in paragraph (a) of this section.</t>
  </si>
  <si>
    <t>(c) The dose equivalent to the embryo/fetus is the sum of—(1) The deep-dose equivalent to the declared pregnant woman; and (2) The dose equivalent to the embryo/fetus resulting from radionuclides in the embryo/fetus and radionuclides in the declared pregnant woman.</t>
  </si>
  <si>
    <t>Employee Date of Birth</t>
  </si>
  <si>
    <t>Pursuant to 10 CFR 20.128 (1998):</t>
  </si>
  <si>
    <t>The Radiation Safety Office (RSO) routinely monitors the cumulative exposure throughout the year.</t>
  </si>
  <si>
    <t>Regulatory Limit (rem/year)</t>
  </si>
  <si>
    <t>ALARA Investigative Limits Report</t>
  </si>
  <si>
    <t>For a Level I investigation, individuals are notified of their exposure and asked to evaluate work practices with the purpose of reducing future exposure.</t>
  </si>
  <si>
    <t>For a Level II investigation, the RSO reviews the root causes for the exposure with the individual, and methods are implemented to control future exposures.</t>
  </si>
  <si>
    <t>Level I Limit (mrem/quarter)</t>
  </si>
  <si>
    <t>Level II Limit (mrem/quarter)</t>
  </si>
  <si>
    <t>Definitions:</t>
  </si>
  <si>
    <t>Lens Dose Equivalent (LDE): External exposure to the lens of the eye at a tissue depth of 0.3 cm.</t>
  </si>
  <si>
    <t>Deep Dose Equivalent (DDE): External whole body exposure at a tissue depth of 1 cm.</t>
  </si>
  <si>
    <t>Shallow Dose Equivalent: (SDE): External exposure at a tissue depth of 0.007 cm or to any extremity.</t>
  </si>
  <si>
    <t>DDE (whole body)</t>
  </si>
  <si>
    <t>LDE: (lens of eye)</t>
  </si>
  <si>
    <t>SDE (extremity/skin)</t>
  </si>
  <si>
    <t>See 10 CRF 20.1201 for Occupational Dose Limits.</t>
  </si>
  <si>
    <t>The ALARA investigation levels are (Level I and II are 10% and 30%, respectively, of regulatory limits):</t>
  </si>
  <si>
    <t>Third Quarter</t>
  </si>
  <si>
    <t>DDE</t>
  </si>
  <si>
    <t>LDE</t>
  </si>
  <si>
    <t>SDE</t>
  </si>
  <si>
    <t>Recorded doses (mrem) for period:</t>
  </si>
  <si>
    <t>Doe, John B.</t>
  </si>
  <si>
    <t>Employee Notified</t>
  </si>
  <si>
    <t>Emploee Reponse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</si>
</sst>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0.000"/>
    <numFmt numFmtId="166" formatCode="0.0"/>
    <numFmt numFmtId="167" formatCode="0.0000"/>
    <numFmt numFmtId="168" formatCode="0.000E+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</font>
    <font>
      <vertAlign val="superscript"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1" fontId="0" fillId="0" borderId="0" xfId="1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9" fillId="2" borderId="6" xfId="2" applyFont="1" applyFill="1" applyBorder="1" applyAlignment="1">
      <alignment horizontal="centerContinuous"/>
    </xf>
    <xf numFmtId="0" fontId="8" fillId="2" borderId="5" xfId="2" applyFill="1" applyBorder="1" applyAlignment="1">
      <alignment horizontal="centerContinuous"/>
    </xf>
    <xf numFmtId="0" fontId="9" fillId="2" borderId="7" xfId="2" applyFont="1" applyFill="1" applyBorder="1" applyAlignment="1">
      <alignment horizontal="centerContinuous"/>
    </xf>
    <xf numFmtId="0" fontId="8" fillId="2" borderId="4" xfId="2" applyFill="1" applyBorder="1" applyAlignment="1">
      <alignment horizontal="centerContinuous"/>
    </xf>
    <xf numFmtId="0" fontId="8" fillId="0" borderId="0" xfId="2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vertical="top" wrapText="1"/>
    </xf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Font="1" applyBorder="1"/>
    <xf numFmtId="0" fontId="0" fillId="0" borderId="0" xfId="0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3">
    <cellStyle name="Comma" xfId="1" builtinId="3"/>
    <cellStyle name="Normal" xfId="0" builtinId="0"/>
    <cellStyle name="Normal 2" xfId="2" xr:uid="{9D4CCF7F-B7EA-43A5-AE09-1932C2E222FA}"/>
  </cellStyles>
  <dxfs count="7"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rgb="FFFFFFCC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B7A2-8444-413B-8B58-7CF6F25C53E4}">
  <dimension ref="A1:B10"/>
  <sheetViews>
    <sheetView workbookViewId="0">
      <selection activeCell="F48" sqref="F48"/>
    </sheetView>
  </sheetViews>
  <sheetFormatPr defaultRowHeight="15" x14ac:dyDescent="0.25"/>
  <cols>
    <col min="1" max="1" width="32.85546875" customWidth="1"/>
    <col min="2" max="2" width="37.7109375" customWidth="1"/>
  </cols>
  <sheetData>
    <row r="1" spans="1:2" x14ac:dyDescent="0.25">
      <c r="A1" s="5" t="s">
        <v>4</v>
      </c>
    </row>
    <row r="2" spans="1:2" ht="15.75" thickBot="1" x14ac:dyDescent="0.3"/>
    <row r="3" spans="1:2" ht="15.75" thickBot="1" x14ac:dyDescent="0.3">
      <c r="A3" t="s">
        <v>5</v>
      </c>
      <c r="B3" s="1" t="s">
        <v>7</v>
      </c>
    </row>
    <row r="4" spans="1:2" ht="15.75" thickBot="1" x14ac:dyDescent="0.3"/>
    <row r="5" spans="1:2" ht="15.75" thickBot="1" x14ac:dyDescent="0.3">
      <c r="A5" t="s">
        <v>6</v>
      </c>
      <c r="B5" s="1" t="s">
        <v>1</v>
      </c>
    </row>
    <row r="6" spans="1:2" ht="15.75" thickBot="1" x14ac:dyDescent="0.3"/>
    <row r="7" spans="1:2" ht="15.75" thickBot="1" x14ac:dyDescent="0.3">
      <c r="A7" t="s">
        <v>0</v>
      </c>
      <c r="B7" s="2">
        <v>123456789</v>
      </c>
    </row>
    <row r="8" spans="1:2" ht="15.75" thickBot="1" x14ac:dyDescent="0.3"/>
    <row r="9" spans="1:2" x14ac:dyDescent="0.25">
      <c r="A9" t="s">
        <v>2</v>
      </c>
      <c r="B9" s="3">
        <v>27579</v>
      </c>
    </row>
    <row r="10" spans="1:2" ht="15.75" thickBot="1" x14ac:dyDescent="0.3">
      <c r="A10" t="s">
        <v>3</v>
      </c>
      <c r="B10" s="4">
        <v>45356</v>
      </c>
    </row>
  </sheetData>
  <pageMargins left="0.7" right="0.7" top="0.75" bottom="0.75" header="0.3" footer="0.3"/>
  <pageSetup orientation="portrait" r:id="rId1"/>
  <headerFooter>
    <oddFooter>&amp;L&amp;F: &amp;A&amp;C&amp;D&amp;RPage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842D-54A7-4ACE-840B-BAB8B9354004}">
  <dimension ref="A1:O36"/>
  <sheetViews>
    <sheetView workbookViewId="0">
      <pane ySplit="6" topLeftCell="A7" activePane="bottomLeft" state="frozen"/>
      <selection pane="bottomLeft" activeCell="I23" sqref="I23"/>
    </sheetView>
  </sheetViews>
  <sheetFormatPr defaultRowHeight="15" x14ac:dyDescent="0.25"/>
  <cols>
    <col min="1" max="1" width="13.28515625" customWidth="1"/>
    <col min="2" max="2" width="16.28515625" customWidth="1"/>
    <col min="3" max="3" width="14" customWidth="1"/>
    <col min="4" max="15" width="6.42578125" customWidth="1"/>
  </cols>
  <sheetData>
    <row r="1" spans="1:15" x14ac:dyDescent="0.25">
      <c r="A1" s="5" t="s">
        <v>244</v>
      </c>
    </row>
    <row r="3" spans="1:15" x14ac:dyDescent="0.25">
      <c r="A3" s="5" t="str">
        <f>LicenseeInfo!B3</f>
        <v>Radiation Safety Engineering, Inc.</v>
      </c>
    </row>
    <row r="4" spans="1:15" x14ac:dyDescent="0.25">
      <c r="A4" s="5" t="str">
        <f>LicenseeInfo!B5</f>
        <v>Arizona</v>
      </c>
      <c r="B4" t="s">
        <v>106</v>
      </c>
      <c r="C4" s="15">
        <f>LicenseeInfo!B7</f>
        <v>123456789</v>
      </c>
    </row>
    <row r="6" spans="1:15" x14ac:dyDescent="0.25">
      <c r="A6" s="7" t="s">
        <v>257</v>
      </c>
      <c r="B6" s="7" t="s">
        <v>258</v>
      </c>
      <c r="C6" s="7" t="s">
        <v>256</v>
      </c>
      <c r="D6" s="9" t="s">
        <v>245</v>
      </c>
      <c r="E6" s="9" t="s">
        <v>246</v>
      </c>
      <c r="F6" s="9" t="s">
        <v>247</v>
      </c>
      <c r="G6" s="9" t="s">
        <v>248</v>
      </c>
      <c r="H6" s="9" t="s">
        <v>249</v>
      </c>
      <c r="I6" s="9" t="s">
        <v>250</v>
      </c>
      <c r="J6" s="9" t="s">
        <v>251</v>
      </c>
      <c r="K6" s="9" t="s">
        <v>252</v>
      </c>
      <c r="L6" s="9" t="s">
        <v>266</v>
      </c>
      <c r="M6" s="9" t="s">
        <v>253</v>
      </c>
      <c r="N6" s="9" t="s">
        <v>254</v>
      </c>
      <c r="O6" s="9" t="s">
        <v>255</v>
      </c>
    </row>
    <row r="7" spans="1:15" x14ac:dyDescent="0.25">
      <c r="A7" t="s">
        <v>261</v>
      </c>
      <c r="C7" t="s">
        <v>265</v>
      </c>
      <c r="D7" s="8" t="s">
        <v>260</v>
      </c>
      <c r="E7" s="8"/>
      <c r="F7" s="8"/>
      <c r="G7" s="8" t="s">
        <v>260</v>
      </c>
      <c r="H7" s="8"/>
      <c r="I7" s="8"/>
      <c r="J7" s="8" t="s">
        <v>260</v>
      </c>
      <c r="K7" s="8"/>
      <c r="L7" s="8"/>
      <c r="M7" s="8" t="s">
        <v>260</v>
      </c>
      <c r="N7" s="8"/>
      <c r="O7" s="8"/>
    </row>
    <row r="8" spans="1:15" x14ac:dyDescent="0.25">
      <c r="A8" t="s">
        <v>262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B9" t="s">
        <v>263</v>
      </c>
      <c r="C9" t="s">
        <v>259</v>
      </c>
      <c r="D9" s="8" t="s">
        <v>260</v>
      </c>
      <c r="E9" s="8"/>
      <c r="F9" s="8"/>
      <c r="G9" s="8"/>
      <c r="H9" s="8"/>
      <c r="I9" s="8"/>
      <c r="J9" s="8" t="s">
        <v>260</v>
      </c>
      <c r="K9" s="8"/>
      <c r="L9" s="8"/>
      <c r="M9" s="8"/>
      <c r="N9" s="8"/>
      <c r="O9" s="8"/>
    </row>
    <row r="10" spans="1:15" x14ac:dyDescent="0.25">
      <c r="B10" t="s">
        <v>264</v>
      </c>
      <c r="C10" t="s">
        <v>259</v>
      </c>
      <c r="D10" s="8" t="s">
        <v>260</v>
      </c>
      <c r="E10" s="8"/>
      <c r="F10" s="8"/>
      <c r="G10" s="8"/>
      <c r="H10" s="8"/>
      <c r="I10" s="8"/>
      <c r="J10" s="8" t="s">
        <v>260</v>
      </c>
      <c r="K10" s="8"/>
      <c r="L10" s="8"/>
      <c r="M10" s="8"/>
      <c r="N10" s="8"/>
      <c r="O10" s="8"/>
    </row>
    <row r="11" spans="1:15" x14ac:dyDescent="0.25">
      <c r="A11" t="s">
        <v>267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B12" t="s">
        <v>268</v>
      </c>
      <c r="C12" t="s">
        <v>269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B13" t="s">
        <v>278</v>
      </c>
      <c r="C13" t="s">
        <v>272</v>
      </c>
      <c r="D13" s="8"/>
      <c r="E13" s="8" t="s">
        <v>260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t="s">
        <v>270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B15" t="s">
        <v>271</v>
      </c>
      <c r="C15" t="s">
        <v>272</v>
      </c>
      <c r="D15" s="8"/>
      <c r="E15" s="8"/>
      <c r="F15" s="8"/>
      <c r="G15" s="8" t="s">
        <v>260</v>
      </c>
      <c r="H15" s="8"/>
      <c r="I15" s="8"/>
      <c r="J15" s="8"/>
      <c r="K15" s="8"/>
      <c r="L15" s="8"/>
      <c r="M15" s="8"/>
      <c r="N15" s="8"/>
      <c r="O15" s="8"/>
    </row>
    <row r="16" spans="1:15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t="s">
        <v>275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B18" t="s">
        <v>276</v>
      </c>
      <c r="C18" t="s">
        <v>272</v>
      </c>
      <c r="D18" s="8"/>
      <c r="E18" s="8"/>
      <c r="F18" s="8"/>
      <c r="G18" s="8"/>
      <c r="H18" s="8" t="s">
        <v>260</v>
      </c>
      <c r="I18" s="8"/>
      <c r="J18" s="8"/>
      <c r="K18" s="8"/>
      <c r="L18" s="8"/>
      <c r="M18" s="8"/>
      <c r="N18" s="8"/>
      <c r="O18" s="8"/>
    </row>
    <row r="19" spans="1:15" x14ac:dyDescent="0.25">
      <c r="B19" t="s">
        <v>277</v>
      </c>
      <c r="C19" t="s">
        <v>272</v>
      </c>
      <c r="D19" s="8"/>
      <c r="E19" s="8"/>
      <c r="F19" s="8" t="s">
        <v>260</v>
      </c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t="s">
        <v>273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B21" t="s">
        <v>274</v>
      </c>
      <c r="C21" t="s">
        <v>272</v>
      </c>
      <c r="D21" s="8"/>
      <c r="E21" s="8"/>
      <c r="F21" s="8"/>
      <c r="G21" s="8"/>
      <c r="H21" s="8"/>
      <c r="I21" s="8" t="s">
        <v>260</v>
      </c>
      <c r="J21" s="8"/>
      <c r="K21" s="8"/>
      <c r="L21" s="8"/>
      <c r="M21" s="8"/>
      <c r="N21" s="8"/>
      <c r="O21" s="8"/>
    </row>
    <row r="22" spans="1:15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4:15" x14ac:dyDescent="0.25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4:15" x14ac:dyDescent="0.25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4:15" x14ac:dyDescent="0.2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4:15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" right="0.7" top="0.75" bottom="0.75" header="0.3" footer="0.3"/>
  <pageSetup orientation="landscape" r:id="rId1"/>
  <headerFooter>
    <oddFooter>&amp;L&amp;F: &amp;A&amp;C&amp;D&amp;RPage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CB46-826B-43E4-A203-F7038F494092}">
  <dimension ref="A1:F48"/>
  <sheetViews>
    <sheetView workbookViewId="0">
      <pane ySplit="6" topLeftCell="A7" activePane="bottomLeft" state="frozen"/>
      <selection pane="bottomLeft" activeCell="A3" sqref="A3:C4"/>
    </sheetView>
  </sheetViews>
  <sheetFormatPr defaultRowHeight="15" x14ac:dyDescent="0.25"/>
  <cols>
    <col min="1" max="1" width="13.42578125" customWidth="1"/>
    <col min="2" max="2" width="17.28515625" customWidth="1"/>
    <col min="3" max="3" width="21.28515625" customWidth="1"/>
    <col min="4" max="4" width="24.5703125" customWidth="1"/>
    <col min="5" max="5" width="17.85546875" style="6" customWidth="1"/>
    <col min="6" max="6" width="27.42578125" customWidth="1"/>
  </cols>
  <sheetData>
    <row r="1" spans="1:6" x14ac:dyDescent="0.25">
      <c r="A1" s="5" t="s">
        <v>105</v>
      </c>
    </row>
    <row r="2" spans="1:6" x14ac:dyDescent="0.25">
      <c r="A2" t="s">
        <v>107</v>
      </c>
      <c r="B2" s="14">
        <f ca="1">TODAY()</f>
        <v>45675</v>
      </c>
    </row>
    <row r="3" spans="1:6" x14ac:dyDescent="0.25">
      <c r="A3" s="5" t="str">
        <f>LicenseeInfo!B3</f>
        <v>Radiation Safety Engineering, Inc.</v>
      </c>
    </row>
    <row r="4" spans="1:6" x14ac:dyDescent="0.25">
      <c r="A4" s="5" t="str">
        <f>LicenseeInfo!B5</f>
        <v>Arizona</v>
      </c>
      <c r="B4" t="s">
        <v>106</v>
      </c>
      <c r="C4" s="15">
        <f>LicenseeInfo!B7</f>
        <v>123456789</v>
      </c>
    </row>
    <row r="6" spans="1:6" x14ac:dyDescent="0.25">
      <c r="A6" s="7" t="s">
        <v>9</v>
      </c>
      <c r="B6" s="7" t="s">
        <v>108</v>
      </c>
      <c r="C6" s="7" t="s">
        <v>111</v>
      </c>
      <c r="D6" s="7" t="s">
        <v>109</v>
      </c>
      <c r="E6" s="9" t="s">
        <v>110</v>
      </c>
      <c r="F6" s="7" t="s">
        <v>112</v>
      </c>
    </row>
    <row r="7" spans="1:6" x14ac:dyDescent="0.25">
      <c r="A7" t="s">
        <v>116</v>
      </c>
      <c r="B7" t="s">
        <v>117</v>
      </c>
      <c r="C7" t="s">
        <v>118</v>
      </c>
      <c r="D7" t="s">
        <v>119</v>
      </c>
      <c r="E7" s="6">
        <v>11562</v>
      </c>
      <c r="F7" t="s">
        <v>120</v>
      </c>
    </row>
    <row r="8" spans="1:6" x14ac:dyDescent="0.25">
      <c r="A8" t="s">
        <v>121</v>
      </c>
      <c r="B8" t="s">
        <v>117</v>
      </c>
      <c r="C8" t="s">
        <v>122</v>
      </c>
      <c r="D8" t="s">
        <v>119</v>
      </c>
      <c r="E8" s="6" t="s">
        <v>123</v>
      </c>
      <c r="F8" t="s">
        <v>120</v>
      </c>
    </row>
    <row r="9" spans="1:6" x14ac:dyDescent="0.25">
      <c r="A9" t="s">
        <v>116</v>
      </c>
      <c r="B9" t="s">
        <v>117</v>
      </c>
      <c r="C9" t="s">
        <v>124</v>
      </c>
      <c r="D9" t="s">
        <v>119</v>
      </c>
      <c r="E9" s="6" t="s">
        <v>125</v>
      </c>
      <c r="F9" t="s">
        <v>120</v>
      </c>
    </row>
    <row r="10" spans="1:6" x14ac:dyDescent="0.25">
      <c r="A10" t="s">
        <v>126</v>
      </c>
      <c r="B10" t="s">
        <v>117</v>
      </c>
      <c r="C10" t="s">
        <v>127</v>
      </c>
      <c r="D10" t="s">
        <v>119</v>
      </c>
      <c r="E10" s="6" t="s">
        <v>128</v>
      </c>
      <c r="F10" t="s">
        <v>120</v>
      </c>
    </row>
    <row r="11" spans="1:6" x14ac:dyDescent="0.25">
      <c r="A11" t="s">
        <v>129</v>
      </c>
      <c r="B11" t="s">
        <v>130</v>
      </c>
      <c r="C11" t="s">
        <v>131</v>
      </c>
      <c r="D11" t="s">
        <v>132</v>
      </c>
      <c r="E11" s="6" t="s">
        <v>133</v>
      </c>
      <c r="F11" t="s">
        <v>120</v>
      </c>
    </row>
    <row r="12" spans="1:6" x14ac:dyDescent="0.25">
      <c r="A12" t="s">
        <v>121</v>
      </c>
      <c r="B12" t="s">
        <v>130</v>
      </c>
      <c r="C12" t="s">
        <v>134</v>
      </c>
      <c r="D12" t="s">
        <v>132</v>
      </c>
      <c r="E12" s="6" t="s">
        <v>135</v>
      </c>
      <c r="F12" t="s">
        <v>120</v>
      </c>
    </row>
    <row r="13" spans="1:6" x14ac:dyDescent="0.25">
      <c r="A13" t="s">
        <v>136</v>
      </c>
      <c r="B13" t="s">
        <v>130</v>
      </c>
      <c r="C13" t="s">
        <v>137</v>
      </c>
      <c r="D13" t="s">
        <v>132</v>
      </c>
      <c r="E13" s="6" t="s">
        <v>138</v>
      </c>
      <c r="F13" t="s">
        <v>120</v>
      </c>
    </row>
    <row r="14" spans="1:6" x14ac:dyDescent="0.25">
      <c r="A14" t="s">
        <v>139</v>
      </c>
      <c r="B14" t="s">
        <v>130</v>
      </c>
      <c r="C14" t="s">
        <v>140</v>
      </c>
      <c r="D14" t="s">
        <v>132</v>
      </c>
      <c r="E14" s="6" t="s">
        <v>141</v>
      </c>
      <c r="F14" t="s">
        <v>120</v>
      </c>
    </row>
    <row r="15" spans="1:6" x14ac:dyDescent="0.25">
      <c r="A15" t="s">
        <v>142</v>
      </c>
      <c r="B15" t="s">
        <v>130</v>
      </c>
      <c r="C15" t="s">
        <v>143</v>
      </c>
      <c r="D15" t="s">
        <v>132</v>
      </c>
      <c r="E15" s="6" t="s">
        <v>144</v>
      </c>
      <c r="F15" t="s">
        <v>120</v>
      </c>
    </row>
    <row r="16" spans="1:6" x14ac:dyDescent="0.25">
      <c r="A16" t="s">
        <v>145</v>
      </c>
      <c r="B16" t="s">
        <v>130</v>
      </c>
      <c r="C16" t="s">
        <v>146</v>
      </c>
      <c r="D16" t="s">
        <v>132</v>
      </c>
      <c r="E16" s="6" t="s">
        <v>147</v>
      </c>
      <c r="F16" t="s">
        <v>120</v>
      </c>
    </row>
    <row r="17" spans="1:6" x14ac:dyDescent="0.25">
      <c r="A17" t="s">
        <v>148</v>
      </c>
      <c r="B17" t="s">
        <v>130</v>
      </c>
      <c r="C17" t="s">
        <v>149</v>
      </c>
      <c r="D17" t="s">
        <v>132</v>
      </c>
      <c r="E17" s="6" t="s">
        <v>150</v>
      </c>
      <c r="F17" t="s">
        <v>120</v>
      </c>
    </row>
    <row r="18" spans="1:6" x14ac:dyDescent="0.25">
      <c r="A18" t="s">
        <v>121</v>
      </c>
      <c r="B18" t="s">
        <v>151</v>
      </c>
      <c r="C18" t="s">
        <v>152</v>
      </c>
      <c r="D18" t="s">
        <v>132</v>
      </c>
      <c r="E18" s="6" t="s">
        <v>153</v>
      </c>
      <c r="F18" t="s">
        <v>120</v>
      </c>
    </row>
    <row r="19" spans="1:6" x14ac:dyDescent="0.25">
      <c r="A19" t="s">
        <v>136</v>
      </c>
      <c r="B19" t="s">
        <v>151</v>
      </c>
      <c r="C19" t="s">
        <v>154</v>
      </c>
      <c r="D19" t="s">
        <v>132</v>
      </c>
      <c r="E19" s="6" t="s">
        <v>155</v>
      </c>
      <c r="F19" t="s">
        <v>120</v>
      </c>
    </row>
    <row r="20" spans="1:6" x14ac:dyDescent="0.25">
      <c r="A20" t="s">
        <v>136</v>
      </c>
      <c r="B20" t="s">
        <v>156</v>
      </c>
      <c r="C20" t="s">
        <v>157</v>
      </c>
      <c r="D20" t="s">
        <v>158</v>
      </c>
      <c r="E20" s="6">
        <v>245</v>
      </c>
      <c r="F20" t="s">
        <v>120</v>
      </c>
    </row>
    <row r="21" spans="1:6" x14ac:dyDescent="0.25">
      <c r="A21" t="s">
        <v>136</v>
      </c>
      <c r="B21" t="s">
        <v>159</v>
      </c>
      <c r="C21" t="s">
        <v>160</v>
      </c>
      <c r="D21" t="s">
        <v>161</v>
      </c>
      <c r="E21" s="6" t="s">
        <v>162</v>
      </c>
      <c r="F21" t="s">
        <v>163</v>
      </c>
    </row>
    <row r="22" spans="1:6" x14ac:dyDescent="0.25">
      <c r="A22" t="s">
        <v>136</v>
      </c>
      <c r="B22" t="s">
        <v>159</v>
      </c>
      <c r="C22" t="s">
        <v>160</v>
      </c>
      <c r="D22" t="s">
        <v>161</v>
      </c>
      <c r="E22" s="6" t="s">
        <v>164</v>
      </c>
      <c r="F22" t="s">
        <v>163</v>
      </c>
    </row>
    <row r="23" spans="1:6" x14ac:dyDescent="0.25">
      <c r="A23" t="s">
        <v>136</v>
      </c>
      <c r="B23" t="s">
        <v>159</v>
      </c>
      <c r="C23" t="s">
        <v>160</v>
      </c>
      <c r="D23" t="s">
        <v>161</v>
      </c>
      <c r="E23" s="6" t="s">
        <v>165</v>
      </c>
      <c r="F23" t="s">
        <v>163</v>
      </c>
    </row>
    <row r="24" spans="1:6" x14ac:dyDescent="0.25">
      <c r="A24" t="s">
        <v>136</v>
      </c>
      <c r="B24" t="s">
        <v>166</v>
      </c>
      <c r="C24" t="s">
        <v>167</v>
      </c>
      <c r="D24" t="s">
        <v>168</v>
      </c>
      <c r="E24" s="6" t="s">
        <v>169</v>
      </c>
      <c r="F24" t="s">
        <v>163</v>
      </c>
    </row>
    <row r="25" spans="1:6" x14ac:dyDescent="0.25">
      <c r="A25" t="s">
        <v>129</v>
      </c>
      <c r="B25" t="s">
        <v>170</v>
      </c>
      <c r="C25" t="s">
        <v>171</v>
      </c>
      <c r="D25" t="s">
        <v>172</v>
      </c>
      <c r="E25" s="6" t="s">
        <v>173</v>
      </c>
      <c r="F25" t="s">
        <v>174</v>
      </c>
    </row>
    <row r="26" spans="1:6" x14ac:dyDescent="0.25">
      <c r="A26" t="s">
        <v>129</v>
      </c>
      <c r="B26" t="s">
        <v>170</v>
      </c>
      <c r="C26" t="s">
        <v>171</v>
      </c>
      <c r="D26" t="s">
        <v>175</v>
      </c>
      <c r="E26" s="6" t="s">
        <v>176</v>
      </c>
      <c r="F26" t="s">
        <v>174</v>
      </c>
    </row>
    <row r="27" spans="1:6" x14ac:dyDescent="0.25">
      <c r="A27" t="s">
        <v>79</v>
      </c>
      <c r="B27" t="s">
        <v>177</v>
      </c>
      <c r="C27" t="s">
        <v>178</v>
      </c>
      <c r="D27" t="s">
        <v>179</v>
      </c>
      <c r="E27" s="6">
        <v>33117</v>
      </c>
      <c r="F27" t="s">
        <v>180</v>
      </c>
    </row>
    <row r="28" spans="1:6" x14ac:dyDescent="0.25">
      <c r="A28" t="s">
        <v>181</v>
      </c>
      <c r="B28" t="s">
        <v>177</v>
      </c>
      <c r="C28" t="s">
        <v>178</v>
      </c>
      <c r="D28" t="s">
        <v>182</v>
      </c>
      <c r="E28" s="6" t="s">
        <v>183</v>
      </c>
      <c r="F28" t="s">
        <v>120</v>
      </c>
    </row>
    <row r="29" spans="1:6" x14ac:dyDescent="0.25">
      <c r="A29" t="s">
        <v>184</v>
      </c>
      <c r="B29" t="s">
        <v>177</v>
      </c>
      <c r="C29" t="s">
        <v>178</v>
      </c>
      <c r="D29" t="s">
        <v>182</v>
      </c>
      <c r="E29" s="6" t="s">
        <v>185</v>
      </c>
      <c r="F29" t="s">
        <v>120</v>
      </c>
    </row>
    <row r="30" spans="1:6" x14ac:dyDescent="0.25">
      <c r="A30" t="s">
        <v>186</v>
      </c>
      <c r="B30" t="s">
        <v>177</v>
      </c>
      <c r="C30" t="s">
        <v>178</v>
      </c>
      <c r="D30" t="s">
        <v>182</v>
      </c>
      <c r="E30" s="6" t="s">
        <v>187</v>
      </c>
      <c r="F30" t="s">
        <v>120</v>
      </c>
    </row>
    <row r="31" spans="1:6" x14ac:dyDescent="0.25">
      <c r="A31" t="s">
        <v>79</v>
      </c>
      <c r="B31" t="s">
        <v>177</v>
      </c>
      <c r="C31" t="s">
        <v>178</v>
      </c>
      <c r="D31" t="s">
        <v>182</v>
      </c>
      <c r="E31" s="6" t="s">
        <v>188</v>
      </c>
      <c r="F31" t="s">
        <v>120</v>
      </c>
    </row>
    <row r="32" spans="1:6" x14ac:dyDescent="0.25">
      <c r="A32" t="s">
        <v>189</v>
      </c>
      <c r="B32" t="s">
        <v>177</v>
      </c>
      <c r="C32" t="s">
        <v>178</v>
      </c>
      <c r="D32" t="s">
        <v>182</v>
      </c>
      <c r="E32" s="6" t="s">
        <v>190</v>
      </c>
      <c r="F32" t="s">
        <v>120</v>
      </c>
    </row>
    <row r="33" spans="1:6" x14ac:dyDescent="0.25">
      <c r="A33" t="s">
        <v>73</v>
      </c>
      <c r="B33" t="s">
        <v>177</v>
      </c>
      <c r="C33" t="s">
        <v>178</v>
      </c>
      <c r="D33" t="s">
        <v>182</v>
      </c>
      <c r="E33" s="6" t="s">
        <v>191</v>
      </c>
      <c r="F33" t="s">
        <v>120</v>
      </c>
    </row>
    <row r="34" spans="1:6" x14ac:dyDescent="0.25">
      <c r="A34" t="s">
        <v>181</v>
      </c>
      <c r="B34" t="s">
        <v>177</v>
      </c>
      <c r="C34" t="s">
        <v>192</v>
      </c>
      <c r="D34" t="s">
        <v>182</v>
      </c>
      <c r="E34" s="6" t="s">
        <v>193</v>
      </c>
      <c r="F34" t="s">
        <v>120</v>
      </c>
    </row>
    <row r="35" spans="1:6" x14ac:dyDescent="0.25">
      <c r="A35" t="s">
        <v>184</v>
      </c>
      <c r="B35" t="s">
        <v>177</v>
      </c>
      <c r="C35" t="s">
        <v>194</v>
      </c>
      <c r="D35" t="s">
        <v>182</v>
      </c>
      <c r="E35" s="6" t="s">
        <v>195</v>
      </c>
      <c r="F35" t="s">
        <v>120</v>
      </c>
    </row>
    <row r="36" spans="1:6" x14ac:dyDescent="0.25">
      <c r="A36" t="s">
        <v>129</v>
      </c>
      <c r="B36" t="s">
        <v>177</v>
      </c>
      <c r="C36" t="s">
        <v>196</v>
      </c>
      <c r="D36" t="s">
        <v>182</v>
      </c>
      <c r="E36" s="6" t="s">
        <v>197</v>
      </c>
      <c r="F36" t="s">
        <v>120</v>
      </c>
    </row>
    <row r="37" spans="1:6" x14ac:dyDescent="0.25">
      <c r="A37" t="s">
        <v>79</v>
      </c>
      <c r="B37" t="s">
        <v>177</v>
      </c>
      <c r="C37" t="s">
        <v>198</v>
      </c>
      <c r="D37" t="s">
        <v>182</v>
      </c>
      <c r="E37" s="6" t="s">
        <v>199</v>
      </c>
      <c r="F37" t="s">
        <v>120</v>
      </c>
    </row>
    <row r="38" spans="1:6" x14ac:dyDescent="0.25">
      <c r="A38" t="s">
        <v>189</v>
      </c>
      <c r="B38" t="s">
        <v>177</v>
      </c>
      <c r="C38" t="s">
        <v>200</v>
      </c>
      <c r="D38" t="s">
        <v>182</v>
      </c>
      <c r="E38" s="6" t="s">
        <v>201</v>
      </c>
      <c r="F38" t="s">
        <v>120</v>
      </c>
    </row>
    <row r="39" spans="1:6" x14ac:dyDescent="0.25">
      <c r="A39" t="s">
        <v>73</v>
      </c>
      <c r="B39" t="s">
        <v>177</v>
      </c>
      <c r="C39" t="s">
        <v>202</v>
      </c>
      <c r="D39" t="s">
        <v>182</v>
      </c>
      <c r="E39" s="6" t="s">
        <v>203</v>
      </c>
      <c r="F39" t="s">
        <v>120</v>
      </c>
    </row>
    <row r="40" spans="1:6" x14ac:dyDescent="0.25">
      <c r="A40" t="s">
        <v>204</v>
      </c>
      <c r="B40" t="s">
        <v>177</v>
      </c>
      <c r="C40" t="s">
        <v>205</v>
      </c>
      <c r="D40" t="s">
        <v>182</v>
      </c>
      <c r="E40" s="6" t="s">
        <v>206</v>
      </c>
      <c r="F40" t="s">
        <v>120</v>
      </c>
    </row>
    <row r="41" spans="1:6" x14ac:dyDescent="0.25">
      <c r="A41" t="s">
        <v>71</v>
      </c>
      <c r="B41" t="s">
        <v>177</v>
      </c>
      <c r="C41" t="s">
        <v>207</v>
      </c>
      <c r="D41" t="s">
        <v>182</v>
      </c>
      <c r="E41" s="6" t="s">
        <v>208</v>
      </c>
      <c r="F41" t="s">
        <v>120</v>
      </c>
    </row>
    <row r="42" spans="1:6" x14ac:dyDescent="0.25">
      <c r="A42" t="s">
        <v>79</v>
      </c>
      <c r="B42" t="s">
        <v>209</v>
      </c>
      <c r="C42" t="s">
        <v>210</v>
      </c>
      <c r="D42" t="s">
        <v>211</v>
      </c>
      <c r="E42" s="6" t="s">
        <v>212</v>
      </c>
      <c r="F42" t="s">
        <v>163</v>
      </c>
    </row>
    <row r="43" spans="1:6" x14ac:dyDescent="0.25">
      <c r="A43" t="s">
        <v>129</v>
      </c>
      <c r="B43" t="s">
        <v>209</v>
      </c>
      <c r="C43" t="s">
        <v>213</v>
      </c>
      <c r="D43" t="s">
        <v>211</v>
      </c>
      <c r="E43" s="6" t="s">
        <v>214</v>
      </c>
      <c r="F43" t="s">
        <v>163</v>
      </c>
    </row>
    <row r="44" spans="1:6" x14ac:dyDescent="0.25">
      <c r="A44" t="s">
        <v>184</v>
      </c>
      <c r="B44" t="s">
        <v>209</v>
      </c>
      <c r="C44" t="s">
        <v>215</v>
      </c>
      <c r="D44" t="s">
        <v>211</v>
      </c>
      <c r="E44" s="6" t="s">
        <v>216</v>
      </c>
      <c r="F44" t="s">
        <v>163</v>
      </c>
    </row>
    <row r="46" spans="1:6" x14ac:dyDescent="0.25">
      <c r="A46" t="s">
        <v>129</v>
      </c>
      <c r="B46" t="s">
        <v>170</v>
      </c>
      <c r="C46" t="s">
        <v>171</v>
      </c>
      <c r="D46" t="s">
        <v>168</v>
      </c>
      <c r="E46" s="6" t="s">
        <v>217</v>
      </c>
      <c r="F46" t="s">
        <v>174</v>
      </c>
    </row>
    <row r="48" spans="1:6" x14ac:dyDescent="0.25">
      <c r="A48" t="s">
        <v>218</v>
      </c>
    </row>
  </sheetData>
  <printOptions gridLines="1"/>
  <pageMargins left="0.7" right="0.7" top="0.75" bottom="0.75" header="0.3" footer="0.3"/>
  <pageSetup orientation="landscape" r:id="rId1"/>
  <headerFooter>
    <oddFooter>&amp;L&amp;F: &amp;A&amp;C&amp;D&amp;RPage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01EF-1873-496D-AB2D-9943997606A6}">
  <dimension ref="A1:I120"/>
  <sheetViews>
    <sheetView workbookViewId="0">
      <pane ySplit="11" topLeftCell="A12" activePane="bottomLeft" state="frozen"/>
      <selection pane="bottomLeft" activeCell="A13" sqref="A13"/>
    </sheetView>
  </sheetViews>
  <sheetFormatPr defaultRowHeight="15" x14ac:dyDescent="0.25"/>
  <cols>
    <col min="1" max="1" width="11.85546875" customWidth="1"/>
    <col min="2" max="2" width="14.7109375" customWidth="1"/>
    <col min="3" max="3" width="16.85546875" customWidth="1"/>
    <col min="4" max="11" width="11.5703125" customWidth="1"/>
  </cols>
  <sheetData>
    <row r="1" spans="1:9" x14ac:dyDescent="0.25">
      <c r="A1" s="5" t="s">
        <v>228</v>
      </c>
    </row>
    <row r="3" spans="1:9" ht="15.75" x14ac:dyDescent="0.25">
      <c r="A3" s="5" t="str">
        <f>LicenseeInfo!B3</f>
        <v>Radiation Safety Engineering, Inc.</v>
      </c>
      <c r="E3" s="24" t="s">
        <v>242</v>
      </c>
      <c r="F3" s="25"/>
      <c r="G3" s="25"/>
      <c r="I3" s="28"/>
    </row>
    <row r="4" spans="1:9" ht="15.75" x14ac:dyDescent="0.25">
      <c r="A4" s="5" t="str">
        <f>LicenseeInfo!B5</f>
        <v>Arizona</v>
      </c>
      <c r="B4" t="s">
        <v>106</v>
      </c>
      <c r="C4" s="15">
        <f>LicenseeInfo!B7</f>
        <v>123456789</v>
      </c>
      <c r="E4" s="26" t="s">
        <v>243</v>
      </c>
      <c r="F4" s="27"/>
      <c r="G4" s="27"/>
      <c r="I4" s="28"/>
    </row>
    <row r="6" spans="1:9" x14ac:dyDescent="0.25">
      <c r="A6" s="22" t="s">
        <v>229</v>
      </c>
    </row>
    <row r="7" spans="1:9" x14ac:dyDescent="0.25">
      <c r="B7" t="s">
        <v>231</v>
      </c>
    </row>
    <row r="8" spans="1:9" x14ac:dyDescent="0.25">
      <c r="B8" t="s">
        <v>232</v>
      </c>
    </row>
    <row r="9" spans="1:9" x14ac:dyDescent="0.25">
      <c r="B9" t="s">
        <v>230</v>
      </c>
    </row>
    <row r="11" spans="1:9" ht="45" x14ac:dyDescent="0.25">
      <c r="A11" s="9" t="s">
        <v>233</v>
      </c>
      <c r="B11" s="23" t="s">
        <v>234</v>
      </c>
      <c r="C11" s="23" t="s">
        <v>235</v>
      </c>
      <c r="D11" s="23" t="s">
        <v>236</v>
      </c>
      <c r="E11" s="23" t="s">
        <v>237</v>
      </c>
      <c r="F11" s="23" t="s">
        <v>238</v>
      </c>
      <c r="G11" s="23" t="s">
        <v>239</v>
      </c>
      <c r="H11" s="23" t="s">
        <v>240</v>
      </c>
      <c r="I11" s="23" t="s">
        <v>241</v>
      </c>
    </row>
    <row r="12" spans="1:9" x14ac:dyDescent="0.25">
      <c r="A12" s="13">
        <v>45658</v>
      </c>
    </row>
    <row r="13" spans="1:9" x14ac:dyDescent="0.25">
      <c r="A13" s="13">
        <f>A12+7</f>
        <v>45665</v>
      </c>
    </row>
    <row r="14" spans="1:9" x14ac:dyDescent="0.25">
      <c r="A14" s="13">
        <f t="shared" ref="A14:A64" si="0">A13+7</f>
        <v>45672</v>
      </c>
    </row>
    <row r="15" spans="1:9" x14ac:dyDescent="0.25">
      <c r="A15" s="13">
        <f t="shared" si="0"/>
        <v>45679</v>
      </c>
    </row>
    <row r="16" spans="1:9" x14ac:dyDescent="0.25">
      <c r="A16" s="13">
        <f t="shared" si="0"/>
        <v>45686</v>
      </c>
    </row>
    <row r="17" spans="1:1" x14ac:dyDescent="0.25">
      <c r="A17" s="13">
        <f t="shared" si="0"/>
        <v>45693</v>
      </c>
    </row>
    <row r="18" spans="1:1" x14ac:dyDescent="0.25">
      <c r="A18" s="13">
        <f t="shared" si="0"/>
        <v>45700</v>
      </c>
    </row>
    <row r="19" spans="1:1" x14ac:dyDescent="0.25">
      <c r="A19" s="13">
        <f t="shared" si="0"/>
        <v>45707</v>
      </c>
    </row>
    <row r="20" spans="1:1" x14ac:dyDescent="0.25">
      <c r="A20" s="13">
        <f t="shared" si="0"/>
        <v>45714</v>
      </c>
    </row>
    <row r="21" spans="1:1" x14ac:dyDescent="0.25">
      <c r="A21" s="13">
        <f t="shared" si="0"/>
        <v>45721</v>
      </c>
    </row>
    <row r="22" spans="1:1" x14ac:dyDescent="0.25">
      <c r="A22" s="13">
        <f t="shared" si="0"/>
        <v>45728</v>
      </c>
    </row>
    <row r="23" spans="1:1" x14ac:dyDescent="0.25">
      <c r="A23" s="13">
        <f t="shared" si="0"/>
        <v>45735</v>
      </c>
    </row>
    <row r="24" spans="1:1" x14ac:dyDescent="0.25">
      <c r="A24" s="13">
        <f t="shared" si="0"/>
        <v>45742</v>
      </c>
    </row>
    <row r="25" spans="1:1" x14ac:dyDescent="0.25">
      <c r="A25" s="13">
        <f t="shared" si="0"/>
        <v>45749</v>
      </c>
    </row>
    <row r="26" spans="1:1" x14ac:dyDescent="0.25">
      <c r="A26" s="13">
        <f t="shared" si="0"/>
        <v>45756</v>
      </c>
    </row>
    <row r="27" spans="1:1" x14ac:dyDescent="0.25">
      <c r="A27" s="13">
        <f t="shared" si="0"/>
        <v>45763</v>
      </c>
    </row>
    <row r="28" spans="1:1" x14ac:dyDescent="0.25">
      <c r="A28" s="13">
        <f t="shared" si="0"/>
        <v>45770</v>
      </c>
    </row>
    <row r="29" spans="1:1" x14ac:dyDescent="0.25">
      <c r="A29" s="13">
        <f t="shared" si="0"/>
        <v>45777</v>
      </c>
    </row>
    <row r="30" spans="1:1" x14ac:dyDescent="0.25">
      <c r="A30" s="13">
        <f t="shared" si="0"/>
        <v>45784</v>
      </c>
    </row>
    <row r="31" spans="1:1" x14ac:dyDescent="0.25">
      <c r="A31" s="13">
        <f t="shared" si="0"/>
        <v>45791</v>
      </c>
    </row>
    <row r="32" spans="1:1" x14ac:dyDescent="0.25">
      <c r="A32" s="13">
        <f t="shared" si="0"/>
        <v>45798</v>
      </c>
    </row>
    <row r="33" spans="1:1" x14ac:dyDescent="0.25">
      <c r="A33" s="13">
        <f t="shared" si="0"/>
        <v>45805</v>
      </c>
    </row>
    <row r="34" spans="1:1" x14ac:dyDescent="0.25">
      <c r="A34" s="13">
        <f t="shared" si="0"/>
        <v>45812</v>
      </c>
    </row>
    <row r="35" spans="1:1" x14ac:dyDescent="0.25">
      <c r="A35" s="13">
        <f t="shared" si="0"/>
        <v>45819</v>
      </c>
    </row>
    <row r="36" spans="1:1" x14ac:dyDescent="0.25">
      <c r="A36" s="13">
        <f t="shared" si="0"/>
        <v>45826</v>
      </c>
    </row>
    <row r="37" spans="1:1" x14ac:dyDescent="0.25">
      <c r="A37" s="13">
        <f t="shared" si="0"/>
        <v>45833</v>
      </c>
    </row>
    <row r="38" spans="1:1" x14ac:dyDescent="0.25">
      <c r="A38" s="13">
        <f t="shared" si="0"/>
        <v>45840</v>
      </c>
    </row>
    <row r="39" spans="1:1" x14ac:dyDescent="0.25">
      <c r="A39" s="13">
        <f t="shared" si="0"/>
        <v>45847</v>
      </c>
    </row>
    <row r="40" spans="1:1" x14ac:dyDescent="0.25">
      <c r="A40" s="13">
        <f t="shared" si="0"/>
        <v>45854</v>
      </c>
    </row>
    <row r="41" spans="1:1" x14ac:dyDescent="0.25">
      <c r="A41" s="13">
        <f t="shared" si="0"/>
        <v>45861</v>
      </c>
    </row>
    <row r="42" spans="1:1" x14ac:dyDescent="0.25">
      <c r="A42" s="13">
        <f t="shared" si="0"/>
        <v>45868</v>
      </c>
    </row>
    <row r="43" spans="1:1" x14ac:dyDescent="0.25">
      <c r="A43" s="13">
        <f t="shared" si="0"/>
        <v>45875</v>
      </c>
    </row>
    <row r="44" spans="1:1" x14ac:dyDescent="0.25">
      <c r="A44" s="13">
        <f t="shared" si="0"/>
        <v>45882</v>
      </c>
    </row>
    <row r="45" spans="1:1" x14ac:dyDescent="0.25">
      <c r="A45" s="13">
        <f t="shared" si="0"/>
        <v>45889</v>
      </c>
    </row>
    <row r="46" spans="1:1" x14ac:dyDescent="0.25">
      <c r="A46" s="13">
        <f t="shared" si="0"/>
        <v>45896</v>
      </c>
    </row>
    <row r="47" spans="1:1" x14ac:dyDescent="0.25">
      <c r="A47" s="13">
        <f t="shared" si="0"/>
        <v>45903</v>
      </c>
    </row>
    <row r="48" spans="1:1" x14ac:dyDescent="0.25">
      <c r="A48" s="13">
        <f t="shared" si="0"/>
        <v>45910</v>
      </c>
    </row>
    <row r="49" spans="1:1" x14ac:dyDescent="0.25">
      <c r="A49" s="13">
        <f t="shared" si="0"/>
        <v>45917</v>
      </c>
    </row>
    <row r="50" spans="1:1" x14ac:dyDescent="0.25">
      <c r="A50" s="13">
        <f t="shared" si="0"/>
        <v>45924</v>
      </c>
    </row>
    <row r="51" spans="1:1" x14ac:dyDescent="0.25">
      <c r="A51" s="13">
        <f t="shared" si="0"/>
        <v>45931</v>
      </c>
    </row>
    <row r="52" spans="1:1" x14ac:dyDescent="0.25">
      <c r="A52" s="13">
        <f t="shared" si="0"/>
        <v>45938</v>
      </c>
    </row>
    <row r="53" spans="1:1" x14ac:dyDescent="0.25">
      <c r="A53" s="13">
        <f t="shared" si="0"/>
        <v>45945</v>
      </c>
    </row>
    <row r="54" spans="1:1" x14ac:dyDescent="0.25">
      <c r="A54" s="13">
        <f t="shared" si="0"/>
        <v>45952</v>
      </c>
    </row>
    <row r="55" spans="1:1" x14ac:dyDescent="0.25">
      <c r="A55" s="13">
        <f t="shared" si="0"/>
        <v>45959</v>
      </c>
    </row>
    <row r="56" spans="1:1" x14ac:dyDescent="0.25">
      <c r="A56" s="13">
        <f t="shared" si="0"/>
        <v>45966</v>
      </c>
    </row>
    <row r="57" spans="1:1" x14ac:dyDescent="0.25">
      <c r="A57" s="13">
        <f t="shared" si="0"/>
        <v>45973</v>
      </c>
    </row>
    <row r="58" spans="1:1" x14ac:dyDescent="0.25">
      <c r="A58" s="13">
        <f t="shared" si="0"/>
        <v>45980</v>
      </c>
    </row>
    <row r="59" spans="1:1" x14ac:dyDescent="0.25">
      <c r="A59" s="13">
        <f t="shared" si="0"/>
        <v>45987</v>
      </c>
    </row>
    <row r="60" spans="1:1" x14ac:dyDescent="0.25">
      <c r="A60" s="13">
        <f t="shared" si="0"/>
        <v>45994</v>
      </c>
    </row>
    <row r="61" spans="1:1" x14ac:dyDescent="0.25">
      <c r="A61" s="13">
        <f t="shared" si="0"/>
        <v>46001</v>
      </c>
    </row>
    <row r="62" spans="1:1" x14ac:dyDescent="0.25">
      <c r="A62" s="13">
        <f t="shared" si="0"/>
        <v>46008</v>
      </c>
    </row>
    <row r="63" spans="1:1" x14ac:dyDescent="0.25">
      <c r="A63" s="13">
        <f t="shared" si="0"/>
        <v>46015</v>
      </c>
    </row>
    <row r="64" spans="1:1" x14ac:dyDescent="0.25">
      <c r="A64" s="13">
        <f t="shared" si="0"/>
        <v>46022</v>
      </c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</sheetData>
  <printOptions gridLines="1"/>
  <pageMargins left="0.7" right="0.7" top="0.75" bottom="0.75" header="0.3" footer="0.3"/>
  <pageSetup orientation="landscape" blackAndWhite="1" r:id="rId1"/>
  <headerFooter>
    <oddFooter>&amp;L&amp;F: &amp;A&amp;C&amp;D&amp;RPage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683E-426F-4BC4-9098-84E27F9FC67F}">
  <dimension ref="A1:E25"/>
  <sheetViews>
    <sheetView tabSelected="1" topLeftCell="A7" workbookViewId="0">
      <selection activeCell="G23" sqref="G23"/>
    </sheetView>
  </sheetViews>
  <sheetFormatPr defaultRowHeight="15" x14ac:dyDescent="0.25"/>
  <cols>
    <col min="1" max="1" width="19.5703125" customWidth="1"/>
    <col min="2" max="2" width="17.85546875" customWidth="1"/>
    <col min="3" max="3" width="15.140625" customWidth="1"/>
    <col min="4" max="4" width="15.5703125" customWidth="1"/>
    <col min="5" max="5" width="20.140625" customWidth="1"/>
  </cols>
  <sheetData>
    <row r="1" spans="1:5" x14ac:dyDescent="0.25">
      <c r="A1" s="5" t="s">
        <v>310</v>
      </c>
      <c r="C1" s="6" t="s">
        <v>107</v>
      </c>
      <c r="D1" s="35">
        <f ca="1">TODAY()</f>
        <v>45675</v>
      </c>
    </row>
    <row r="3" spans="1:5" x14ac:dyDescent="0.25">
      <c r="A3" s="5" t="str">
        <f>LicenseeInfo!B3</f>
        <v>Radiation Safety Engineering, Inc.</v>
      </c>
    </row>
    <row r="4" spans="1:5" x14ac:dyDescent="0.25">
      <c r="A4" s="5" t="str">
        <f>LicenseeInfo!B5</f>
        <v>Arizona</v>
      </c>
      <c r="B4" t="s">
        <v>106</v>
      </c>
      <c r="C4" s="15">
        <f>LicenseeInfo!B7</f>
        <v>123456789</v>
      </c>
    </row>
    <row r="6" spans="1:5" x14ac:dyDescent="0.25">
      <c r="A6" s="37" t="s">
        <v>308</v>
      </c>
      <c r="B6" s="37"/>
      <c r="C6" s="37"/>
      <c r="D6" s="37"/>
      <c r="E6" s="37"/>
    </row>
    <row r="7" spans="1:5" ht="30" customHeight="1" x14ac:dyDescent="0.25">
      <c r="A7" s="44" t="s">
        <v>311</v>
      </c>
      <c r="B7" s="44"/>
      <c r="C7" s="44"/>
      <c r="D7" s="44"/>
      <c r="E7" s="44"/>
    </row>
    <row r="8" spans="1:5" ht="30" customHeight="1" x14ac:dyDescent="0.25">
      <c r="A8" s="44" t="s">
        <v>312</v>
      </c>
      <c r="B8" s="44"/>
      <c r="C8" s="44"/>
      <c r="D8" s="44"/>
      <c r="E8" s="44"/>
    </row>
    <row r="9" spans="1:5" x14ac:dyDescent="0.25">
      <c r="A9" s="37" t="s">
        <v>323</v>
      </c>
      <c r="B9" s="37"/>
      <c r="C9" s="37"/>
      <c r="D9" s="37"/>
      <c r="E9" s="37"/>
    </row>
    <row r="10" spans="1:5" ht="30" x14ac:dyDescent="0.25">
      <c r="B10" s="34" t="s">
        <v>309</v>
      </c>
      <c r="C10" s="34" t="s">
        <v>313</v>
      </c>
      <c r="D10" s="34" t="s">
        <v>314</v>
      </c>
      <c r="E10" s="36"/>
    </row>
    <row r="11" spans="1:5" x14ac:dyDescent="0.25">
      <c r="A11" t="s">
        <v>319</v>
      </c>
      <c r="B11" s="6">
        <v>5</v>
      </c>
      <c r="C11" s="6">
        <v>125</v>
      </c>
      <c r="D11" s="6">
        <v>375</v>
      </c>
      <c r="E11" s="45"/>
    </row>
    <row r="12" spans="1:5" x14ac:dyDescent="0.25">
      <c r="A12" t="s">
        <v>320</v>
      </c>
      <c r="B12" s="6">
        <v>15</v>
      </c>
      <c r="C12" s="6">
        <v>375</v>
      </c>
      <c r="D12" s="6">
        <v>1250</v>
      </c>
    </row>
    <row r="13" spans="1:5" x14ac:dyDescent="0.25">
      <c r="A13" t="s">
        <v>321</v>
      </c>
      <c r="B13" s="6">
        <v>50</v>
      </c>
      <c r="C13" s="6">
        <v>1250</v>
      </c>
      <c r="D13" s="6">
        <v>3750</v>
      </c>
    </row>
    <row r="15" spans="1:5" x14ac:dyDescent="0.25">
      <c r="A15" s="22" t="s">
        <v>315</v>
      </c>
      <c r="B15" t="s">
        <v>322</v>
      </c>
    </row>
    <row r="16" spans="1:5" x14ac:dyDescent="0.25">
      <c r="A16" t="s">
        <v>317</v>
      </c>
    </row>
    <row r="17" spans="1:5" x14ac:dyDescent="0.25">
      <c r="A17" t="s">
        <v>316</v>
      </c>
    </row>
    <row r="18" spans="1:5" x14ac:dyDescent="0.25">
      <c r="A18" t="s">
        <v>318</v>
      </c>
    </row>
    <row r="20" spans="1:5" x14ac:dyDescent="0.25">
      <c r="A20" s="38" t="s">
        <v>284</v>
      </c>
      <c r="C20" s="15">
        <v>100002</v>
      </c>
    </row>
    <row r="21" spans="1:5" x14ac:dyDescent="0.25">
      <c r="A21" s="38" t="s">
        <v>282</v>
      </c>
      <c r="C21" s="15" t="s">
        <v>329</v>
      </c>
      <c r="D21" s="33"/>
      <c r="E21" s="33"/>
    </row>
    <row r="22" spans="1:5" ht="30" x14ac:dyDescent="0.25">
      <c r="A22" s="31" t="s">
        <v>328</v>
      </c>
      <c r="B22" s="31"/>
      <c r="C22" s="47" t="s">
        <v>324</v>
      </c>
      <c r="D22" s="34" t="s">
        <v>330</v>
      </c>
      <c r="E22" s="34" t="s">
        <v>331</v>
      </c>
    </row>
    <row r="23" spans="1:5" ht="30" x14ac:dyDescent="0.25">
      <c r="A23" s="46" t="s">
        <v>325</v>
      </c>
      <c r="B23" s="46">
        <v>500</v>
      </c>
      <c r="C23" s="33" t="str">
        <f>IF(B23&gt;C11,IF(B23&gt;D11,"Dose exceeds Level II limit","Dose exceeds Level I (but not II) limit"),"Dose is below Level I and II limits")</f>
        <v>Dose exceeds Level II limit</v>
      </c>
      <c r="D23" s="48" t="b">
        <v>1</v>
      </c>
      <c r="E23" s="48" t="b">
        <v>0</v>
      </c>
    </row>
    <row r="24" spans="1:5" ht="45" x14ac:dyDescent="0.25">
      <c r="A24" s="46" t="s">
        <v>326</v>
      </c>
      <c r="B24" s="46">
        <v>400</v>
      </c>
      <c r="C24" s="33" t="str">
        <f t="shared" ref="C24:C25" si="0">IF(B24&gt;C12,IF(B24&gt;D12,"Dose exceeds Level II limit","Dose exceeds Level I (but not II) limit"),"Dose is below Level I and II limits")</f>
        <v>Dose exceeds Level I (but not II) limit</v>
      </c>
      <c r="D24" s="48" t="b">
        <v>1</v>
      </c>
      <c r="E24" s="48" t="b">
        <v>0</v>
      </c>
    </row>
    <row r="25" spans="1:5" ht="45" x14ac:dyDescent="0.25">
      <c r="A25" s="46" t="s">
        <v>327</v>
      </c>
      <c r="B25" s="46">
        <v>1000</v>
      </c>
      <c r="C25" s="33" t="str">
        <f t="shared" si="0"/>
        <v>Dose is below Level I and II limits</v>
      </c>
      <c r="D25" s="48" t="b">
        <v>0</v>
      </c>
      <c r="E25" s="48" t="b">
        <v>0</v>
      </c>
    </row>
  </sheetData>
  <mergeCells count="4">
    <mergeCell ref="A6:E6"/>
    <mergeCell ref="A7:E7"/>
    <mergeCell ref="A8:E8"/>
    <mergeCell ref="A9:E9"/>
  </mergeCells>
  <conditionalFormatting sqref="C23:C25">
    <cfRule type="containsText" dxfId="0" priority="2" operator="containsText" text="Dose exceeds Level II limit">
      <formula>NOT(ISERROR(SEARCH("Dose exceeds Level II limit",C23)))</formula>
    </cfRule>
    <cfRule type="containsText" dxfId="1" priority="1" operator="containsText" text="Dose exceeds Level I (but not II) limit">
      <formula>NOT(ISERROR(SEARCH("Dose exceeds Level I (but not II) limit",C23)))</formula>
    </cfRule>
  </conditionalFormatting>
  <pageMargins left="0.7" right="0.7" top="0.75" bottom="0.75" header="0.3" footer="0.3"/>
  <pageSetup orientation="portrait" r:id="rId1"/>
  <headerFooter>
    <oddFooter>&amp;L&amp;F&amp;C&amp;D&amp;RPage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3B03-B2C3-47F2-BF96-1E5160FB93B6}">
  <dimension ref="A1:F31"/>
  <sheetViews>
    <sheetView workbookViewId="0">
      <selection activeCell="C1" sqref="C1:D1"/>
    </sheetView>
  </sheetViews>
  <sheetFormatPr defaultRowHeight="15" x14ac:dyDescent="0.25"/>
  <cols>
    <col min="1" max="1" width="18.140625" customWidth="1"/>
    <col min="2" max="2" width="16.7109375" customWidth="1"/>
    <col min="3" max="3" width="12.85546875" customWidth="1"/>
    <col min="4" max="4" width="11.85546875" customWidth="1"/>
    <col min="5" max="5" width="7.7109375" customWidth="1"/>
    <col min="6" max="6" width="17.7109375" customWidth="1"/>
    <col min="7" max="16" width="7.7109375" customWidth="1"/>
  </cols>
  <sheetData>
    <row r="1" spans="1:4" x14ac:dyDescent="0.25">
      <c r="A1" s="5" t="s">
        <v>279</v>
      </c>
      <c r="C1" s="6" t="s">
        <v>107</v>
      </c>
      <c r="D1" s="35">
        <f ca="1">TODAY()</f>
        <v>45675</v>
      </c>
    </row>
    <row r="3" spans="1:4" x14ac:dyDescent="0.25">
      <c r="A3" s="5" t="str">
        <f>LicenseeInfo!B3</f>
        <v>Radiation Safety Engineering, Inc.</v>
      </c>
    </row>
    <row r="4" spans="1:4" x14ac:dyDescent="0.25">
      <c r="A4" s="5" t="str">
        <f>LicenseeInfo!B5</f>
        <v>Arizona</v>
      </c>
      <c r="B4" t="s">
        <v>106</v>
      </c>
      <c r="C4" s="15">
        <f>LicenseeInfo!B7</f>
        <v>123456789</v>
      </c>
    </row>
    <row r="5" spans="1:4" x14ac:dyDescent="0.25">
      <c r="A5" s="6"/>
      <c r="C5" s="6"/>
      <c r="D5" s="6"/>
    </row>
    <row r="6" spans="1:4" x14ac:dyDescent="0.25">
      <c r="A6" s="38" t="s">
        <v>284</v>
      </c>
      <c r="C6" s="38">
        <v>100001</v>
      </c>
      <c r="D6" s="6"/>
    </row>
    <row r="7" spans="1:4" x14ac:dyDescent="0.25">
      <c r="A7" s="38" t="s">
        <v>282</v>
      </c>
      <c r="C7" s="38" t="s">
        <v>283</v>
      </c>
      <c r="D7" s="6"/>
    </row>
    <row r="8" spans="1:4" x14ac:dyDescent="0.25">
      <c r="A8" s="38" t="s">
        <v>306</v>
      </c>
      <c r="C8" s="35">
        <v>29454</v>
      </c>
      <c r="D8" s="6"/>
    </row>
    <row r="9" spans="1:4" x14ac:dyDescent="0.25">
      <c r="A9" s="38" t="s">
        <v>280</v>
      </c>
      <c r="C9" s="35">
        <v>36936</v>
      </c>
      <c r="D9" s="6"/>
    </row>
    <row r="10" spans="1:4" x14ac:dyDescent="0.25">
      <c r="A10" s="38" t="s">
        <v>281</v>
      </c>
      <c r="C10" s="35">
        <v>36982</v>
      </c>
      <c r="D10" s="6"/>
    </row>
    <row r="11" spans="1:4" x14ac:dyDescent="0.25">
      <c r="A11" s="6"/>
      <c r="C11" s="6"/>
      <c r="D11" s="6"/>
    </row>
    <row r="12" spans="1:4" ht="60" x14ac:dyDescent="0.25">
      <c r="A12" s="39" t="s">
        <v>287</v>
      </c>
      <c r="B12" s="39" t="s">
        <v>299</v>
      </c>
      <c r="C12" s="32" t="s">
        <v>300</v>
      </c>
      <c r="D12" s="34" t="s">
        <v>301</v>
      </c>
    </row>
    <row r="13" spans="1:4" x14ac:dyDescent="0.25">
      <c r="A13" s="38">
        <v>2001</v>
      </c>
      <c r="B13" t="s">
        <v>285</v>
      </c>
      <c r="C13" s="6"/>
      <c r="D13" s="6" t="str">
        <f>IF(C13&gt;50,"YES","no")</f>
        <v>no</v>
      </c>
    </row>
    <row r="14" spans="1:4" x14ac:dyDescent="0.25">
      <c r="A14" s="6"/>
      <c r="B14" t="s">
        <v>286</v>
      </c>
      <c r="C14" s="6">
        <v>7</v>
      </c>
      <c r="D14" s="6" t="str">
        <f t="shared" ref="D14:D24" si="0">IF(C14&gt;50,"YES","no")</f>
        <v>no</v>
      </c>
    </row>
    <row r="15" spans="1:4" x14ac:dyDescent="0.25">
      <c r="A15" s="6"/>
      <c r="B15" t="s">
        <v>288</v>
      </c>
      <c r="C15" s="6">
        <v>55</v>
      </c>
      <c r="D15" s="6" t="str">
        <f t="shared" si="0"/>
        <v>YES</v>
      </c>
    </row>
    <row r="16" spans="1:4" x14ac:dyDescent="0.25">
      <c r="A16" s="6"/>
      <c r="B16" t="s">
        <v>289</v>
      </c>
      <c r="C16" s="6">
        <v>5</v>
      </c>
      <c r="D16" s="6" t="str">
        <f t="shared" si="0"/>
        <v>no</v>
      </c>
    </row>
    <row r="17" spans="1:6" x14ac:dyDescent="0.25">
      <c r="A17" s="6"/>
      <c r="B17" t="s">
        <v>290</v>
      </c>
      <c r="C17" s="6">
        <v>6</v>
      </c>
      <c r="D17" s="6" t="str">
        <f t="shared" si="0"/>
        <v>no</v>
      </c>
    </row>
    <row r="18" spans="1:6" x14ac:dyDescent="0.25">
      <c r="A18" s="6"/>
      <c r="B18" t="s">
        <v>291</v>
      </c>
      <c r="C18" s="6">
        <v>8</v>
      </c>
      <c r="D18" s="6" t="str">
        <f t="shared" si="0"/>
        <v>no</v>
      </c>
    </row>
    <row r="19" spans="1:6" x14ac:dyDescent="0.25">
      <c r="A19" s="6"/>
      <c r="B19" t="s">
        <v>292</v>
      </c>
      <c r="C19" s="6">
        <v>51</v>
      </c>
      <c r="D19" s="6" t="str">
        <f t="shared" si="0"/>
        <v>YES</v>
      </c>
    </row>
    <row r="20" spans="1:6" x14ac:dyDescent="0.25">
      <c r="A20" s="6"/>
      <c r="B20" t="s">
        <v>293</v>
      </c>
      <c r="C20" s="6">
        <v>7</v>
      </c>
      <c r="D20" s="6" t="str">
        <f t="shared" si="0"/>
        <v>no</v>
      </c>
    </row>
    <row r="21" spans="1:6" x14ac:dyDescent="0.25">
      <c r="A21" s="6"/>
      <c r="B21" t="s">
        <v>294</v>
      </c>
      <c r="C21" s="6">
        <v>5</v>
      </c>
      <c r="D21" s="6" t="str">
        <f t="shared" si="0"/>
        <v>no</v>
      </c>
    </row>
    <row r="22" spans="1:6" x14ac:dyDescent="0.25">
      <c r="A22" s="6"/>
      <c r="B22" t="s">
        <v>295</v>
      </c>
      <c r="C22" s="6">
        <v>3</v>
      </c>
      <c r="D22" s="6" t="str">
        <f t="shared" si="0"/>
        <v>no</v>
      </c>
    </row>
    <row r="23" spans="1:6" x14ac:dyDescent="0.25">
      <c r="A23" s="6"/>
      <c r="B23" t="s">
        <v>296</v>
      </c>
      <c r="C23" s="6">
        <v>5</v>
      </c>
      <c r="D23" s="6" t="str">
        <f t="shared" si="0"/>
        <v>no</v>
      </c>
    </row>
    <row r="24" spans="1:6" x14ac:dyDescent="0.25">
      <c r="A24" s="6"/>
      <c r="B24" t="s">
        <v>297</v>
      </c>
      <c r="C24" s="6"/>
      <c r="D24" s="6" t="str">
        <f t="shared" si="0"/>
        <v>no</v>
      </c>
    </row>
    <row r="25" spans="1:6" x14ac:dyDescent="0.25">
      <c r="A25" s="6"/>
      <c r="B25" s="42" t="s">
        <v>298</v>
      </c>
      <c r="C25" s="40">
        <f>C14/2+SUM(C15:C22)+C23/2</f>
        <v>146</v>
      </c>
    </row>
    <row r="26" spans="1:6" x14ac:dyDescent="0.25">
      <c r="A26" s="6"/>
      <c r="B26" s="41" t="s">
        <v>302</v>
      </c>
      <c r="C26" s="6" t="str">
        <f>IF(C25&gt;500,"YES","no")</f>
        <v>no</v>
      </c>
      <c r="D26" s="6"/>
    </row>
    <row r="27" spans="1:6" x14ac:dyDescent="0.25">
      <c r="A27" s="6"/>
      <c r="C27" s="6"/>
      <c r="D27" s="6"/>
    </row>
    <row r="28" spans="1:6" x14ac:dyDescent="0.25">
      <c r="A28" s="43" t="s">
        <v>307</v>
      </c>
      <c r="C28" s="6"/>
      <c r="D28" s="6"/>
    </row>
    <row r="29" spans="1:6" ht="45" customHeight="1" x14ac:dyDescent="0.25">
      <c r="A29" s="44" t="s">
        <v>303</v>
      </c>
      <c r="B29" s="44"/>
      <c r="C29" s="44"/>
      <c r="D29" s="44"/>
      <c r="E29" s="44"/>
      <c r="F29" s="44"/>
    </row>
    <row r="30" spans="1:6" ht="45" customHeight="1" x14ac:dyDescent="0.25">
      <c r="A30" s="44" t="s">
        <v>304</v>
      </c>
      <c r="B30" s="44"/>
      <c r="C30" s="44"/>
      <c r="D30" s="44"/>
      <c r="E30" s="44"/>
      <c r="F30" s="44"/>
    </row>
    <row r="31" spans="1:6" ht="59.25" customHeight="1" x14ac:dyDescent="0.25">
      <c r="A31" s="44" t="s">
        <v>305</v>
      </c>
      <c r="B31" s="44"/>
      <c r="C31" s="44"/>
      <c r="D31" s="44"/>
      <c r="E31" s="44"/>
      <c r="F31" s="44"/>
    </row>
  </sheetData>
  <mergeCells count="3">
    <mergeCell ref="A29:F29"/>
    <mergeCell ref="A30:F30"/>
    <mergeCell ref="A31:F31"/>
  </mergeCells>
  <conditionalFormatting sqref="D13:D24">
    <cfRule type="containsText" dxfId="6" priority="4" operator="containsText" text="YES">
      <formula>NOT(ISERROR(SEARCH("YES",D13)))</formula>
    </cfRule>
  </conditionalFormatting>
  <conditionalFormatting sqref="C13:C24">
    <cfRule type="cellIs" dxfId="5" priority="3" operator="greaterThan">
      <formula>50</formula>
    </cfRule>
  </conditionalFormatting>
  <conditionalFormatting sqref="C26">
    <cfRule type="containsText" dxfId="4" priority="2" operator="containsText" text="YES">
      <formula>NOT(ISERROR(SEARCH("YES",C26)))</formula>
    </cfRule>
  </conditionalFormatting>
  <conditionalFormatting sqref="C25">
    <cfRule type="cellIs" dxfId="3" priority="1" operator="greaterThan">
      <formula>500</formula>
    </cfRule>
  </conditionalFormatting>
  <pageMargins left="0.7" right="0.7" top="0.75" bottom="0.75" header="0.3" footer="0.3"/>
  <pageSetup orientation="portrait" r:id="rId1"/>
  <headerFooter>
    <oddFooter>&amp;L&amp;F&amp;C&amp;D&amp;RPage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B881-B037-4A12-8962-DC90AC2BDAAD}">
  <dimension ref="A1:E57"/>
  <sheetViews>
    <sheetView workbookViewId="0">
      <pane ySplit="4" topLeftCell="A5" activePane="bottomLeft" state="frozen"/>
      <selection activeCell="F48" sqref="F48"/>
      <selection pane="bottomLeft" activeCell="C54" sqref="C54"/>
    </sheetView>
  </sheetViews>
  <sheetFormatPr defaultRowHeight="15" x14ac:dyDescent="0.25"/>
  <cols>
    <col min="1" max="1" width="15.85546875" customWidth="1"/>
    <col min="2" max="2" width="12.140625" customWidth="1"/>
    <col min="3" max="3" width="11.140625" customWidth="1"/>
    <col min="5" max="5" width="10.7109375" customWidth="1"/>
  </cols>
  <sheetData>
    <row r="1" spans="1:5" x14ac:dyDescent="0.25">
      <c r="A1" s="5" t="s">
        <v>8</v>
      </c>
    </row>
    <row r="3" spans="1:5" ht="16.5" x14ac:dyDescent="0.25">
      <c r="A3" s="29" t="s">
        <v>9</v>
      </c>
      <c r="B3" s="29"/>
      <c r="C3" s="29" t="s">
        <v>14</v>
      </c>
      <c r="D3" s="30"/>
      <c r="E3" s="8" t="s">
        <v>12</v>
      </c>
    </row>
    <row r="4" spans="1:5" x14ac:dyDescent="0.25">
      <c r="A4" s="7" t="s">
        <v>10</v>
      </c>
      <c r="B4" s="7" t="s">
        <v>11</v>
      </c>
      <c r="C4" s="9" t="s">
        <v>12</v>
      </c>
      <c r="D4" s="9" t="s">
        <v>13</v>
      </c>
      <c r="E4" s="9" t="s">
        <v>101</v>
      </c>
    </row>
    <row r="5" spans="1:5" x14ac:dyDescent="0.25">
      <c r="A5" t="s">
        <v>220</v>
      </c>
      <c r="B5" s="6" t="s">
        <v>56</v>
      </c>
      <c r="C5" s="6">
        <v>12.322100000000001</v>
      </c>
      <c r="D5" s="6" t="s">
        <v>96</v>
      </c>
      <c r="E5">
        <f>IF(D5="d",C5,IF(D5="y",C5*365.2425,IF(D5="h",C5/24,IF(D5="m",C5/24/60,IF(D5="s",C5/24/60/60,"Error")))))</f>
        <v>4500.5546092500008</v>
      </c>
    </row>
    <row r="6" spans="1:5" x14ac:dyDescent="0.25">
      <c r="A6" t="s">
        <v>15</v>
      </c>
      <c r="B6" s="6" t="s">
        <v>58</v>
      </c>
      <c r="C6" s="11">
        <v>5686</v>
      </c>
      <c r="D6" s="6" t="s">
        <v>96</v>
      </c>
      <c r="E6">
        <f t="shared" ref="E6:E53" si="0">IF(D6="d",C6,IF(D6="y",C6*365.2425,IF(D6="h",C6/24,IF(D6="m",C6/24/60,IF(D6="s",C6/24/60/60,"Error")))))</f>
        <v>2076768.855</v>
      </c>
    </row>
    <row r="7" spans="1:5" x14ac:dyDescent="0.25">
      <c r="A7" t="s">
        <v>16</v>
      </c>
      <c r="B7" s="6" t="s">
        <v>59</v>
      </c>
      <c r="C7" s="6">
        <v>9.9670000000000005</v>
      </c>
      <c r="D7" s="6" t="s">
        <v>57</v>
      </c>
      <c r="E7">
        <f t="shared" si="0"/>
        <v>6.9215277777777782E-3</v>
      </c>
    </row>
    <row r="8" spans="1:5" x14ac:dyDescent="0.25">
      <c r="A8" t="s">
        <v>17</v>
      </c>
      <c r="B8" s="6" t="s">
        <v>60</v>
      </c>
      <c r="C8" s="6">
        <v>7.13</v>
      </c>
      <c r="D8" s="6" t="s">
        <v>97</v>
      </c>
      <c r="E8">
        <f t="shared" si="0"/>
        <v>8.252314814814815E-5</v>
      </c>
    </row>
    <row r="9" spans="1:5" x14ac:dyDescent="0.25">
      <c r="A9" t="s">
        <v>18</v>
      </c>
      <c r="B9" s="6" t="s">
        <v>61</v>
      </c>
      <c r="C9" s="6">
        <v>109.73399999999999</v>
      </c>
      <c r="D9" s="6" t="s">
        <v>57</v>
      </c>
      <c r="E9">
        <f t="shared" si="0"/>
        <v>7.6204166666666656E-2</v>
      </c>
    </row>
    <row r="10" spans="1:5" x14ac:dyDescent="0.25">
      <c r="A10" t="s">
        <v>227</v>
      </c>
      <c r="B10" s="6" t="s">
        <v>204</v>
      </c>
      <c r="C10" s="6">
        <v>2.6019000000000001</v>
      </c>
      <c r="D10" s="6" t="s">
        <v>96</v>
      </c>
      <c r="E10">
        <f t="shared" si="0"/>
        <v>950.32446075000007</v>
      </c>
    </row>
    <row r="11" spans="1:5" x14ac:dyDescent="0.25">
      <c r="A11" t="s">
        <v>19</v>
      </c>
      <c r="B11" s="6" t="s">
        <v>67</v>
      </c>
      <c r="C11" s="18">
        <v>14.957800000000001</v>
      </c>
      <c r="D11" s="6" t="s">
        <v>98</v>
      </c>
      <c r="E11">
        <f t="shared" si="0"/>
        <v>0.62324166666666669</v>
      </c>
    </row>
    <row r="12" spans="1:5" x14ac:dyDescent="0.25">
      <c r="A12" t="s">
        <v>20</v>
      </c>
      <c r="B12" s="6" t="s">
        <v>62</v>
      </c>
      <c r="C12" s="6">
        <v>14.266999999999999</v>
      </c>
      <c r="D12" s="6" t="s">
        <v>99</v>
      </c>
      <c r="E12">
        <f t="shared" si="0"/>
        <v>14.266999999999999</v>
      </c>
    </row>
    <row r="13" spans="1:5" x14ac:dyDescent="0.25">
      <c r="A13" t="s">
        <v>21</v>
      </c>
      <c r="B13" s="6" t="s">
        <v>63</v>
      </c>
      <c r="C13" s="6">
        <v>87.35</v>
      </c>
      <c r="D13" s="6" t="s">
        <v>99</v>
      </c>
      <c r="E13">
        <f t="shared" si="0"/>
        <v>87.35</v>
      </c>
    </row>
    <row r="14" spans="1:5" x14ac:dyDescent="0.25">
      <c r="A14" t="s">
        <v>22</v>
      </c>
      <c r="B14" s="6" t="s">
        <v>68</v>
      </c>
      <c r="C14" s="19">
        <v>301300</v>
      </c>
      <c r="D14" s="6" t="s">
        <v>96</v>
      </c>
      <c r="E14" s="20">
        <f t="shared" si="0"/>
        <v>110047565.25</v>
      </c>
    </row>
    <row r="15" spans="1:5" x14ac:dyDescent="0.25">
      <c r="A15" t="s">
        <v>23</v>
      </c>
      <c r="B15" s="6" t="s">
        <v>69</v>
      </c>
      <c r="C15" s="6">
        <v>109.61</v>
      </c>
      <c r="D15" s="6" t="s">
        <v>57</v>
      </c>
      <c r="E15">
        <f t="shared" si="0"/>
        <v>7.6118055555555564E-2</v>
      </c>
    </row>
    <row r="16" spans="1:5" x14ac:dyDescent="0.25">
      <c r="A16" t="s">
        <v>24</v>
      </c>
      <c r="B16" s="6" t="s">
        <v>70</v>
      </c>
      <c r="C16" s="19">
        <v>1248000000</v>
      </c>
      <c r="D16" s="6" t="s">
        <v>96</v>
      </c>
      <c r="E16">
        <f t="shared" si="0"/>
        <v>455822640000</v>
      </c>
    </row>
    <row r="17" spans="1:5" x14ac:dyDescent="0.25">
      <c r="A17" t="s">
        <v>225</v>
      </c>
      <c r="B17" s="6" t="s">
        <v>189</v>
      </c>
      <c r="C17" s="16">
        <v>312.10000000000002</v>
      </c>
      <c r="D17" s="6" t="s">
        <v>99</v>
      </c>
      <c r="E17" s="10">
        <f t="shared" si="0"/>
        <v>312.10000000000002</v>
      </c>
    </row>
    <row r="18" spans="1:5" x14ac:dyDescent="0.25">
      <c r="A18" t="s">
        <v>226</v>
      </c>
      <c r="B18" s="6" t="s">
        <v>184</v>
      </c>
      <c r="C18" s="16">
        <v>271.8</v>
      </c>
      <c r="D18" s="6" t="s">
        <v>99</v>
      </c>
      <c r="E18" s="10">
        <f t="shared" si="0"/>
        <v>271.8</v>
      </c>
    </row>
    <row r="19" spans="1:5" x14ac:dyDescent="0.25">
      <c r="A19" t="s">
        <v>25</v>
      </c>
      <c r="B19" s="6" t="s">
        <v>71</v>
      </c>
      <c r="C19" s="6">
        <v>5.2709999999999999</v>
      </c>
      <c r="D19" s="6" t="s">
        <v>96</v>
      </c>
      <c r="E19">
        <f t="shared" si="0"/>
        <v>1925.1932174999999</v>
      </c>
    </row>
    <row r="20" spans="1:5" x14ac:dyDescent="0.25">
      <c r="A20" t="s">
        <v>26</v>
      </c>
      <c r="B20" s="6" t="s">
        <v>72</v>
      </c>
      <c r="C20" s="6">
        <v>12.700699999999999</v>
      </c>
      <c r="D20" s="6" t="s">
        <v>98</v>
      </c>
      <c r="E20">
        <f t="shared" si="0"/>
        <v>0.52919583333333331</v>
      </c>
    </row>
    <row r="21" spans="1:5" x14ac:dyDescent="0.25">
      <c r="A21" t="s">
        <v>27</v>
      </c>
      <c r="B21" s="6" t="s">
        <v>73</v>
      </c>
      <c r="C21" s="6">
        <v>243.93</v>
      </c>
      <c r="D21" s="6" t="s">
        <v>99</v>
      </c>
      <c r="E21">
        <f t="shared" si="0"/>
        <v>243.93</v>
      </c>
    </row>
    <row r="22" spans="1:5" x14ac:dyDescent="0.25">
      <c r="A22" t="s">
        <v>28</v>
      </c>
      <c r="B22" s="6" t="s">
        <v>74</v>
      </c>
      <c r="C22" s="6">
        <v>10.73</v>
      </c>
      <c r="D22" s="6" t="s">
        <v>96</v>
      </c>
      <c r="E22">
        <f t="shared" si="0"/>
        <v>3919.0520250000004</v>
      </c>
    </row>
    <row r="23" spans="1:5" x14ac:dyDescent="0.25">
      <c r="A23" t="s">
        <v>29</v>
      </c>
      <c r="B23" s="6" t="s">
        <v>102</v>
      </c>
      <c r="C23" s="12">
        <v>49700000000</v>
      </c>
      <c r="D23" s="6" t="s">
        <v>96</v>
      </c>
      <c r="E23">
        <f t="shared" si="0"/>
        <v>18152552250000</v>
      </c>
    </row>
    <row r="24" spans="1:5" x14ac:dyDescent="0.25">
      <c r="A24" t="s">
        <v>30</v>
      </c>
      <c r="B24" s="6" t="s">
        <v>75</v>
      </c>
      <c r="C24" s="6">
        <v>28.91</v>
      </c>
      <c r="D24" s="6" t="s">
        <v>96</v>
      </c>
      <c r="E24">
        <f t="shared" si="0"/>
        <v>10559.160675000001</v>
      </c>
    </row>
    <row r="25" spans="1:5" x14ac:dyDescent="0.25">
      <c r="A25" t="s">
        <v>31</v>
      </c>
      <c r="B25" s="6" t="s">
        <v>64</v>
      </c>
      <c r="C25" s="17">
        <v>64.046000000000006</v>
      </c>
      <c r="D25" s="6" t="s">
        <v>98</v>
      </c>
      <c r="E25">
        <f t="shared" si="0"/>
        <v>2.6685833333333338</v>
      </c>
    </row>
    <row r="26" spans="1:5" x14ac:dyDescent="0.25">
      <c r="A26" t="s">
        <v>32</v>
      </c>
      <c r="B26" s="6" t="s">
        <v>76</v>
      </c>
      <c r="C26" s="6">
        <v>65.936000000000007</v>
      </c>
      <c r="D26" s="6" t="s">
        <v>98</v>
      </c>
      <c r="E26">
        <f t="shared" si="0"/>
        <v>2.7473333333333336</v>
      </c>
    </row>
    <row r="27" spans="1:5" x14ac:dyDescent="0.25">
      <c r="A27" t="s">
        <v>33</v>
      </c>
      <c r="B27" s="6" t="s">
        <v>77</v>
      </c>
      <c r="C27" s="6">
        <v>6.0072999999999999</v>
      </c>
      <c r="D27" s="6" t="s">
        <v>98</v>
      </c>
      <c r="E27">
        <f t="shared" si="0"/>
        <v>0.25030416666666666</v>
      </c>
    </row>
    <row r="28" spans="1:5" x14ac:dyDescent="0.25">
      <c r="A28" t="s">
        <v>223</v>
      </c>
      <c r="B28" s="6" t="s">
        <v>181</v>
      </c>
      <c r="C28" s="6">
        <v>461.98</v>
      </c>
      <c r="D28" s="6" t="s">
        <v>99</v>
      </c>
      <c r="E28">
        <f t="shared" si="0"/>
        <v>461.98</v>
      </c>
    </row>
    <row r="29" spans="1:5" x14ac:dyDescent="0.25">
      <c r="A29" t="s">
        <v>224</v>
      </c>
      <c r="B29" s="6" t="s">
        <v>186</v>
      </c>
      <c r="C29" s="6">
        <v>115.08</v>
      </c>
      <c r="D29" s="6" t="s">
        <v>99</v>
      </c>
      <c r="E29">
        <f t="shared" si="0"/>
        <v>115.08</v>
      </c>
    </row>
    <row r="30" spans="1:5" x14ac:dyDescent="0.25">
      <c r="A30" t="s">
        <v>34</v>
      </c>
      <c r="B30" s="6" t="s">
        <v>103</v>
      </c>
      <c r="C30" s="6">
        <v>60.209000000000003</v>
      </c>
      <c r="D30" s="6" t="s">
        <v>99</v>
      </c>
      <c r="E30">
        <f t="shared" si="0"/>
        <v>60.209000000000003</v>
      </c>
    </row>
    <row r="31" spans="1:5" x14ac:dyDescent="0.25">
      <c r="A31" t="s">
        <v>35</v>
      </c>
      <c r="B31" s="6" t="s">
        <v>65</v>
      </c>
      <c r="C31" s="19">
        <v>16130000</v>
      </c>
      <c r="D31" s="6" t="s">
        <v>96</v>
      </c>
      <c r="E31">
        <f t="shared" si="0"/>
        <v>5891361525</v>
      </c>
    </row>
    <row r="32" spans="1:5" x14ac:dyDescent="0.25">
      <c r="A32" t="s">
        <v>36</v>
      </c>
      <c r="B32" s="6" t="s">
        <v>66</v>
      </c>
      <c r="C32" s="6">
        <v>8.0246999999999993</v>
      </c>
      <c r="D32" s="6" t="s">
        <v>99</v>
      </c>
      <c r="E32">
        <f t="shared" si="0"/>
        <v>8.0246999999999993</v>
      </c>
    </row>
    <row r="33" spans="1:5" x14ac:dyDescent="0.25">
      <c r="A33" t="s">
        <v>221</v>
      </c>
      <c r="B33" s="6" t="s">
        <v>129</v>
      </c>
      <c r="C33" s="6">
        <v>10.536</v>
      </c>
      <c r="D33" s="6" t="s">
        <v>96</v>
      </c>
      <c r="E33">
        <f t="shared" si="0"/>
        <v>3848.1949799999998</v>
      </c>
    </row>
    <row r="34" spans="1:5" x14ac:dyDescent="0.25">
      <c r="A34" t="s">
        <v>37</v>
      </c>
      <c r="B34" s="6" t="s">
        <v>78</v>
      </c>
      <c r="C34" s="6">
        <v>9.1679999999999993</v>
      </c>
      <c r="D34" s="6" t="s">
        <v>98</v>
      </c>
      <c r="E34">
        <f t="shared" si="0"/>
        <v>0.38199999999999995</v>
      </c>
    </row>
    <row r="35" spans="1:5" x14ac:dyDescent="0.25">
      <c r="A35" t="s">
        <v>38</v>
      </c>
      <c r="B35" s="6" t="s">
        <v>79</v>
      </c>
      <c r="C35" s="6">
        <v>30.007000000000001</v>
      </c>
      <c r="D35" s="6" t="s">
        <v>96</v>
      </c>
      <c r="E35">
        <f t="shared" si="0"/>
        <v>10959.831697500002</v>
      </c>
    </row>
    <row r="36" spans="1:5" x14ac:dyDescent="0.25">
      <c r="A36" t="s">
        <v>39</v>
      </c>
      <c r="B36" s="6" t="s">
        <v>104</v>
      </c>
      <c r="C36" s="6">
        <v>73.825999999999993</v>
      </c>
      <c r="D36" s="6" t="s">
        <v>99</v>
      </c>
      <c r="E36">
        <f t="shared" si="0"/>
        <v>73.825999999999993</v>
      </c>
    </row>
    <row r="37" spans="1:5" x14ac:dyDescent="0.25">
      <c r="A37" t="s">
        <v>40</v>
      </c>
      <c r="B37" s="6" t="s">
        <v>80</v>
      </c>
      <c r="C37" s="6">
        <v>2.69469</v>
      </c>
      <c r="D37" s="6" t="s">
        <v>99</v>
      </c>
      <c r="E37">
        <f t="shared" si="0"/>
        <v>2.69469</v>
      </c>
    </row>
    <row r="38" spans="1:5" x14ac:dyDescent="0.25">
      <c r="A38" t="s">
        <v>41</v>
      </c>
      <c r="B38" s="6" t="s">
        <v>81</v>
      </c>
      <c r="C38" s="6">
        <v>138.37799999999999</v>
      </c>
      <c r="D38" s="6" t="s">
        <v>99</v>
      </c>
      <c r="E38">
        <f t="shared" si="0"/>
        <v>138.37799999999999</v>
      </c>
    </row>
    <row r="39" spans="1:5" x14ac:dyDescent="0.25">
      <c r="A39" t="s">
        <v>42</v>
      </c>
      <c r="B39" s="6" t="s">
        <v>82</v>
      </c>
      <c r="C39" s="6">
        <v>163.47999999999999</v>
      </c>
      <c r="D39" s="6" t="s">
        <v>100</v>
      </c>
      <c r="E39" t="str">
        <f t="shared" si="0"/>
        <v>Error</v>
      </c>
    </row>
    <row r="40" spans="1:5" x14ac:dyDescent="0.25">
      <c r="A40" t="s">
        <v>43</v>
      </c>
      <c r="B40" s="6" t="s">
        <v>83</v>
      </c>
      <c r="C40" s="6">
        <v>3.097</v>
      </c>
      <c r="D40" s="6" t="s">
        <v>57</v>
      </c>
      <c r="E40">
        <f t="shared" si="0"/>
        <v>2.1506944444444442E-3</v>
      </c>
    </row>
    <row r="41" spans="1:5" x14ac:dyDescent="0.25">
      <c r="A41" t="s">
        <v>44</v>
      </c>
      <c r="B41" s="6" t="s">
        <v>84</v>
      </c>
      <c r="C41" s="6">
        <v>3.8214600000000001</v>
      </c>
      <c r="D41" s="6" t="s">
        <v>99</v>
      </c>
      <c r="E41">
        <f t="shared" si="0"/>
        <v>3.8214600000000001</v>
      </c>
    </row>
    <row r="42" spans="1:5" x14ac:dyDescent="0.25">
      <c r="A42" t="s">
        <v>45</v>
      </c>
      <c r="B42" s="6" t="s">
        <v>85</v>
      </c>
      <c r="C42" s="11">
        <v>1600</v>
      </c>
      <c r="D42" s="6" t="s">
        <v>96</v>
      </c>
      <c r="E42">
        <f t="shared" si="0"/>
        <v>584388</v>
      </c>
    </row>
    <row r="43" spans="1:5" x14ac:dyDescent="0.25">
      <c r="A43" t="s">
        <v>222</v>
      </c>
      <c r="B43" s="6" t="s">
        <v>219</v>
      </c>
      <c r="C43" s="12">
        <v>75400</v>
      </c>
      <c r="D43" s="6" t="s">
        <v>96</v>
      </c>
      <c r="E43">
        <f t="shared" si="0"/>
        <v>27539284.5</v>
      </c>
    </row>
    <row r="44" spans="1:5" x14ac:dyDescent="0.25">
      <c r="A44" t="s">
        <v>46</v>
      </c>
      <c r="B44" s="6" t="s">
        <v>86</v>
      </c>
      <c r="C44" s="19">
        <v>14070000000</v>
      </c>
      <c r="D44" s="6" t="s">
        <v>96</v>
      </c>
      <c r="E44">
        <f t="shared" si="0"/>
        <v>5138961975000</v>
      </c>
    </row>
    <row r="45" spans="1:5" x14ac:dyDescent="0.25">
      <c r="A45" t="s">
        <v>47</v>
      </c>
      <c r="B45" s="6" t="s">
        <v>87</v>
      </c>
      <c r="C45" s="19">
        <v>245500</v>
      </c>
      <c r="D45" s="6" t="s">
        <v>96</v>
      </c>
      <c r="E45">
        <f t="shared" si="0"/>
        <v>89667033.75</v>
      </c>
    </row>
    <row r="46" spans="1:5" x14ac:dyDescent="0.25">
      <c r="A46" t="s">
        <v>48</v>
      </c>
      <c r="B46" s="6" t="s">
        <v>88</v>
      </c>
      <c r="C46" s="19">
        <v>704000000</v>
      </c>
      <c r="D46" s="6" t="s">
        <v>96</v>
      </c>
      <c r="E46">
        <f t="shared" si="0"/>
        <v>257130720000</v>
      </c>
    </row>
    <row r="47" spans="1:5" x14ac:dyDescent="0.25">
      <c r="A47" t="s">
        <v>49</v>
      </c>
      <c r="B47" s="6" t="s">
        <v>89</v>
      </c>
      <c r="C47" s="19">
        <v>4463000000</v>
      </c>
      <c r="D47" s="6" t="s">
        <v>96</v>
      </c>
      <c r="E47">
        <f t="shared" si="0"/>
        <v>1630077277500</v>
      </c>
    </row>
    <row r="48" spans="1:5" x14ac:dyDescent="0.25">
      <c r="A48" t="s">
        <v>50</v>
      </c>
      <c r="B48" s="6" t="s">
        <v>90</v>
      </c>
      <c r="C48" s="6">
        <v>87.7</v>
      </c>
      <c r="D48" s="6" t="s">
        <v>96</v>
      </c>
      <c r="E48">
        <f t="shared" si="0"/>
        <v>32031.767250000001</v>
      </c>
    </row>
    <row r="49" spans="1:5" x14ac:dyDescent="0.25">
      <c r="A49" t="s">
        <v>51</v>
      </c>
      <c r="B49" s="6" t="s">
        <v>91</v>
      </c>
      <c r="C49" s="21">
        <v>24109</v>
      </c>
      <c r="D49" s="6" t="s">
        <v>96</v>
      </c>
      <c r="E49">
        <f t="shared" si="0"/>
        <v>8805631.432500001</v>
      </c>
    </row>
    <row r="50" spans="1:5" x14ac:dyDescent="0.25">
      <c r="A50" t="s">
        <v>52</v>
      </c>
      <c r="B50" s="6" t="s">
        <v>92</v>
      </c>
      <c r="C50" s="6">
        <v>6562.2</v>
      </c>
      <c r="D50" s="6" t="s">
        <v>96</v>
      </c>
      <c r="E50">
        <f t="shared" si="0"/>
        <v>2396794.3335000002</v>
      </c>
    </row>
    <row r="51" spans="1:5" x14ac:dyDescent="0.25">
      <c r="A51" t="s">
        <v>53</v>
      </c>
      <c r="B51" s="6" t="s">
        <v>93</v>
      </c>
      <c r="C51" s="6">
        <v>14.329000000000001</v>
      </c>
      <c r="D51" s="6" t="s">
        <v>96</v>
      </c>
      <c r="E51">
        <f t="shared" si="0"/>
        <v>5233.5597825000004</v>
      </c>
    </row>
    <row r="52" spans="1:5" x14ac:dyDescent="0.25">
      <c r="A52" t="s">
        <v>54</v>
      </c>
      <c r="B52" s="6" t="s">
        <v>94</v>
      </c>
      <c r="C52" s="6">
        <v>432.6</v>
      </c>
      <c r="D52" s="6" t="s">
        <v>96</v>
      </c>
      <c r="E52">
        <f t="shared" si="0"/>
        <v>158003.90550000002</v>
      </c>
    </row>
    <row r="53" spans="1:5" x14ac:dyDescent="0.25">
      <c r="A53" t="s">
        <v>55</v>
      </c>
      <c r="B53" s="6" t="s">
        <v>95</v>
      </c>
      <c r="C53" s="6">
        <v>2.6469999999999998</v>
      </c>
      <c r="D53" s="6" t="s">
        <v>96</v>
      </c>
      <c r="E53">
        <f t="shared" si="0"/>
        <v>966.7968975</v>
      </c>
    </row>
    <row r="55" spans="1:5" ht="16.5" x14ac:dyDescent="0.25">
      <c r="A55" t="s">
        <v>113</v>
      </c>
    </row>
    <row r="56" spans="1:5" x14ac:dyDescent="0.25">
      <c r="A56" t="s">
        <v>115</v>
      </c>
    </row>
    <row r="57" spans="1:5" x14ac:dyDescent="0.25">
      <c r="A57" t="s">
        <v>114</v>
      </c>
    </row>
  </sheetData>
  <mergeCells count="2">
    <mergeCell ref="A3:B3"/>
    <mergeCell ref="C3:D3"/>
  </mergeCells>
  <phoneticPr fontId="6" type="noConversion"/>
  <pageMargins left="0.7" right="0.7" top="0.75" bottom="0.75" header="0.3" footer="0.3"/>
  <pageSetup orientation="portrait" r:id="rId1"/>
  <headerFooter>
    <oddFooter>&amp;L&amp;F: &amp;A&amp;C&amp;D&amp;RPage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LicenseeInfo</vt:lpstr>
      <vt:lpstr>Schedule</vt:lpstr>
      <vt:lpstr>Inventory</vt:lpstr>
      <vt:lpstr>AreaSurvey</vt:lpstr>
      <vt:lpstr>ALARAreport</vt:lpstr>
      <vt:lpstr>PregnantWorker</vt:lpstr>
      <vt:lpstr>RadionuclideData</vt:lpstr>
      <vt:lpstr>AreaSurvey!Print_Titles</vt:lpstr>
      <vt:lpstr>Inventory!Print_Titles</vt:lpstr>
      <vt:lpstr>RadionuclideData!Print_Titles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Holbert</dc:creator>
  <cp:lastModifiedBy>Keith Holbert</cp:lastModifiedBy>
  <cp:lastPrinted>2025-01-18T18:16:09Z</cp:lastPrinted>
  <dcterms:created xsi:type="dcterms:W3CDTF">2024-12-18T17:39:29Z</dcterms:created>
  <dcterms:modified xsi:type="dcterms:W3CDTF">2025-01-18T19:22:14Z</dcterms:modified>
</cp:coreProperties>
</file>